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omv.sharepoint.com/sites/MarketingConvenienceAT/Shared Documents/MC AT/_Marketing/Cards/Kommunikation/Website/SmartPass HiddenPage auf omv.at/"/>
    </mc:Choice>
  </mc:AlternateContent>
  <xr:revisionPtr revIDLastSave="0" documentId="8_{26C2FB19-FAA2-4564-8EDE-632F11F0DE39}" xr6:coauthVersionLast="47" xr6:coauthVersionMax="47" xr10:uidLastSave="{00000000-0000-0000-0000-000000000000}"/>
  <bookViews>
    <workbookView xWindow="-120" yWindow="-120" windowWidth="29040" windowHeight="1752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78" i="13"/>
  <c r="BH72" i="26" s="1"/>
  <c r="I179" i="13"/>
  <c r="BI72" i="26" s="1"/>
  <c r="F34" i="13"/>
  <c r="D34" i="13"/>
  <c r="I175" i="13"/>
  <c r="E25" i="26" s="1"/>
  <c r="I176" i="13"/>
  <c r="U25" i="26" s="1"/>
  <c r="I173" i="13"/>
  <c r="BF73" i="26" s="1"/>
  <c r="I174" i="13"/>
  <c r="BH73" i="26" s="1"/>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J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<sst xmlns="http://schemas.openxmlformats.org/spreadsheetml/2006/main" count="4265" uniqueCount="2756">
  <si>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</si>
  <si>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</si>
  <si>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</si>
  <si>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</si>
  <si>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</si>
  <si>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</si>
  <si>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</si>
  <si>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</si>
  <si>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</si>
  <si>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</si>
  <si>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</si>
  <si>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</si>
  <si>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</si>
  <si>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</si>
  <si>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</si>
  <si>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</si>
  <si>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</si>
  <si>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</si>
  <si>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</si>
  <si>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</si>
  <si>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</si>
  <si>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</si>
  <si>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</si>
  <si>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</si>
  <si>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</si>
  <si>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</si>
  <si>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</si>
  <si>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</si>
  <si>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</si>
  <si>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</si>
  <si>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</si>
  <si>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</si>
  <si>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</si>
  <si>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</si>
  <si>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</si>
  <si>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</si>
  <si>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</si>
  <si>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</si>
  <si>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</si>
  <si>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</si>
  <si>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</si>
  <si>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</si>
  <si>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</si>
  <si>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</si>
  <si>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</si>
  <si>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</si>
  <si>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</si>
  <si>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</si>
  <si>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</si>
  <si>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</si>
  <si>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</si>
  <si>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</si>
  <si>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</si>
  <si>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</si>
  <si>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</si>
  <si>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</si>
  <si>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</si>
  <si>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</si>
  <si>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</si>
  <si>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</si>
  <si>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</si>
  <si>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</si>
  <si>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</si>
  <si>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</si>
  <si>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</si>
  <si>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</si>
  <si>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</si>
  <si>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</si>
  <si>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</si>
  <si>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</si>
  <si>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</si>
  <si>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</si>
  <si>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</si>
  <si>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</si>
  <si>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</si>
  <si>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</si>
  <si>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</si>
  <si>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</si>
  <si>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</si>
  <si>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</si>
  <si>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</si>
  <si>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</si>
  <si>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</si>
  <si>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</si>
  <si>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</si>
  <si>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</si>
  <si>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</si>
  <si>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</si>
  <si>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</si>
  <si>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</si>
  <si>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</si>
  <si>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</si>
  <si>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</si>
  <si>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</si>
  <si>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</si>
  <si>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</si>
  <si>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</si>
  <si>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</si>
  <si>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</si>
  <si>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</si>
  <si>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</si>
  <si>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</si>
  <si>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</si>
  <si>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</si>
  <si>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</si>
  <si>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</si>
  <si>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</si>
  <si>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</si>
  <si>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</si>
  <si>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</si>
  <si>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</si>
  <si>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</si>
  <si>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</si>
  <si>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</si>
  <si>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</si>
  <si>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</si>
  <si>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</si>
  <si>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</si>
  <si>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</si>
  <si>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</si>
  <si>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</si>
  <si>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</si>
  <si>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</si>
  <si>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</si>
  <si>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</si>
  <si>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</si>
  <si>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</si>
  <si>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</si>
  <si>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</si>
  <si>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</si>
  <si>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</si>
  <si>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</si>
  <si>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</si>
  <si>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</si>
  <si>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</si>
  <si>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</si>
  <si>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</si>
  <si>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</si>
  <si>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</si>
  <si>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</si>
  <si>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</si>
  <si>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</si>
  <si>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</si>
  <si>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</si>
  <si>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</si>
  <si>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</si>
  <si>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</si>
  <si>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</si>
  <si>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</si>
  <si>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</si>
  <si>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</si>
  <si>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</si>
  <si>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</si>
  <si>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</si>
  <si>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</si>
  <si>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</si>
  <si>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</si>
  <si>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</si>
  <si>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</si>
  <si>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</si>
  <si>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</si>
  <si>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</si>
  <si>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</si>
  <si>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</si>
  <si>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</si>
  <si>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</si>
  <si>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</si>
  <si>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</si>
  <si>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</si>
  <si>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</si>
  <si>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</si>
  <si>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</si>
  <si>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</si>
  <si>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</si>
  <si>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</si>
  <si>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</si>
  <si>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</si>
  <si>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</si>
  <si>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</si>
  <si>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</si>
  <si>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</si>
  <si>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</si>
  <si>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</si>
  <si>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</si>
  <si>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</si>
  <si>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</si>
  <si>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</si>
  <si>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</si>
  <si>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</si>
  <si>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</si>
  <si>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</si>
  <si>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</si>
  <si>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</si>
  <si>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</si>
  <si>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</si>
  <si>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</si>
  <si>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</si>
  <si>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</si>
  <si>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</si>
  <si>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</si>
  <si>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</si>
  <si>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</si>
  <si>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</si>
  <si>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</si>
  <si>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</si>
  <si>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</si>
  <si>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</si>
  <si>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</si>
  <si>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</si>
  <si>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</si>
  <si>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</si>
  <si>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</si>
  <si>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</si>
  <si>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</si>
  <si>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</si>
  <si>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</si>
  <si>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</si>
  <si>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</si>
  <si>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</si>
  <si>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</si>
  <si>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</si>
  <si>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</si>
  <si>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</si>
  <si>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</si>
  <si>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</si>
  <si>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</si>
  <si>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</si>
  <si>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</si>
  <si>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</si>
  <si>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</si>
  <si>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</si>
  <si>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</si>
  <si>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</si>
  <si>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</si>
  <si>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</si>
  <si>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</si>
  <si>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</si>
  <si>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</si>
  <si>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</si>
  <si>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</si>
  <si>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</si>
  <si>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</si>
  <si>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</si>
  <si>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</si>
  <si>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</si>
  <si>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</si>
  <si>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</si>
  <si>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</si>
  <si>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</si>
  <si>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</si>
  <si>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</si>
  <si>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</si>
  <si>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</si>
  <si>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</si>
  <si>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</si>
  <si>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</si>
  <si>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</si>
  <si>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</si>
  <si>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</si>
  <si>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</si>
  <si>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</si>
  <si>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</si>
  <si>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</si>
  <si>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</si>
  <si>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</si>
  <si>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</si>
  <si>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</si>
  <si>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</si>
  <si>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</si>
  <si>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</si>
  <si>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</si>
  <si>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</si>
  <si>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</si>
  <si>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</si>
  <si>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</si>
  <si>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</si>
  <si>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</si>
  <si>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</si>
  <si>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</si>
  <si>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</si>
  <si>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</si>
  <si>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</si>
  <si>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</si>
  <si>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</si>
  <si>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</si>
  <si>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</si>
  <si>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</si>
  <si>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</si>
  <si>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</si>
  <si>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</si>
  <si>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</si>
  <si>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</si>
  <si>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</si>
  <si>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</si>
  <si>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</si>
  <si>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</si>
  <si>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</si>
  <si>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</si>
  <si>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</si>
  <si>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</si>
  <si>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</si>
  <si>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</si>
  <si>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</si>
  <si>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</si>
  <si>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</si>
  <si>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</si>
  <si>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</si>
  <si>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</si>
  <si>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</si>
  <si>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</si>
  <si>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</si>
  <si>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</si>
  <si>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</si>
  <si>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</si>
  <si>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</si>
  <si>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</si>
  <si>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</si>
  <si>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</si>
  <si>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</si>
  <si>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</si>
  <si>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</si>
  <si>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</si>
  <si>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</si>
  <si>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</si>
  <si>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</si>
  <si>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</si>
  <si>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</si>
  <si>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</si>
  <si>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</si>
  <si>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</si>
  <si>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</si>
  <si>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</si>
  <si>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</si>
  <si>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</si>
  <si>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</si>
  <si>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</si>
  <si>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</si>
  <si>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</si>
  <si>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</si>
  <si>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</si>
  <si>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</si>
  <si>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</si>
  <si>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</si>
  <si>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</si>
  <si>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</si>
  <si>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</si>
  <si>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</si>
  <si>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</si>
  <si>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</si>
  <si>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</si>
  <si>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</si>
  <si>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</si>
  <si>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</si>
  <si>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</si>
  <si>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</si>
  <si>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</si>
  <si>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</si>
  <si>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</si>
  <si>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</si>
  <si>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</si>
  <si>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</si>
  <si>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</si>
  <si>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</si>
  <si>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</si>
  <si>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</si>
  <si>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</si>
  <si>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</si>
  <si>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</si>
  <si>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</si>
  <si>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</si>
  <si>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</si>
  <si>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</si>
  <si>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</si>
  <si>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</si>
  <si>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</si>
  <si>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</si>
  <si>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</si>
  <si>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</si>
  <si>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</si>
  <si>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</si>
  <si>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</si>
  <si>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</si>
  <si>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</si>
  <si>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</si>
  <si>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</si>
  <si>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</si>
  <si>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</si>
  <si>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</si>
  <si>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</si>
  <si>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</si>
  <si>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</si>
  <si>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</si>
  <si>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</si>
  <si>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</si>
  <si>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</si>
  <si>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</si>
  <si>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</si>
  <si>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</si>
  <si>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</si>
  <si>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</si>
  <si>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</si>
  <si>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</si>
  <si>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</si>
  <si>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</si>
  <si>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</si>
  <si>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</si>
  <si>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</si>
  <si>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</si>
  <si>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</si>
  <si>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</si>
  <si>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</si>
  <si>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</si>
  <si>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</si>
  <si>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</si>
  <si>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</si>
  <si>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</si>
  <si>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</si>
  <si>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</si>
  <si>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</si>
  <si>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</si>
  <si>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</si>
  <si>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</si>
  <si>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</si>
  <si>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</si>
  <si>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</si>
  <si>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</si>
  <si>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</si>
  <si>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</si>
  <si>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</si>
  <si>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</si>
  <si>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</si>
  <si>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</si>
  <si>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</si>
  <si>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</si>
  <si>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</si>
  <si>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</si>
  <si>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</si>
  <si>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</si>
  <si>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</si>
  <si>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</si>
  <si>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</si>
  <si>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</si>
  <si>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</si>
  <si>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</si>
  <si>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</si>
  <si>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</si>
  <si>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</si>
  <si>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</si>
  <si>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</si>
  <si>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</si>
  <si>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</si>
  <si>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</si>
  <si>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</si>
  <si>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</si>
  <si>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</si>
  <si>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</si>
  <si>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</si>
  <si>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</si>
  <si>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</si>
  <si>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</si>
  <si>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</si>
  <si>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</si>
  <si>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</si>
  <si>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</si>
  <si>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</si>
  <si>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</si>
  <si>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</si>
  <si>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</si>
  <si>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</si>
  <si>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</si>
  <si>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</si>
  <si>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</si>
  <si>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</si>
  <si>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</si>
  <si>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</si>
  <si>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</si>
  <si>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</si>
  <si>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</si>
  <si>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</si>
  <si>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</si>
  <si>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</si>
  <si>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</si>
  <si>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</si>
  <si>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</si>
  <si>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</si>
  <si>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</si>
  <si>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</si>
  <si>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</si>
  <si>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</si>
  <si>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</si>
  <si>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</si>
  <si>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</si>
  <si>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</si>
  <si>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</si>
  <si>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</si>
  <si>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</si>
  <si>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</si>
  <si>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</si>
  <si>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</si>
  <si>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</si>
  <si>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</si>
  <si>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</si>
  <si>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</si>
  <si>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</si>
  <si>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</si>
  <si>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</si>
  <si>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</si>
  <si>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</si>
  <si>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</si>
  <si>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</si>
  <si>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</si>
  <si>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</si>
  <si>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</si>
  <si>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</si>
  <si>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</si>
  <si>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</si>
  <si>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</si>
  <si>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</si>
  <si>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</si>
  <si>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</si>
  <si>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</si>
  <si>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</si>
  <si>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</si>
  <si>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</si>
  <si>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</si>
  <si>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</si>
  <si>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</si>
  <si>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</si>
  <si>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</si>
  <si>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</si>
  <si>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</si>
  <si>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</si>
  <si>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</si>
  <si>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</si>
  <si>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</si>
  <si>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</si>
  <si>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</si>
  <si>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</si>
  <si>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</si>
  <si>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</si>
  <si>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</si>
  <si>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</si>
  <si>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</si>
  <si>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</si>
  <si>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</si>
  <si>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</si>
  <si>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</si>
  <si>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</si>
  <si>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</si>
  <si>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</si>
  <si>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</si>
  <si>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</si>
  <si>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</si>
  <si>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</si>
  <si>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</si>
  <si>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</si>
  <si>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</si>
  <si>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</si>
  <si>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</si>
  <si>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</si>
  <si>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</si>
  <si>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</si>
  <si>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</si>
  <si>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</si>
  <si>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</si>
  <si>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</si>
  <si>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</si>
  <si>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</si>
  <si>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</si>
  <si>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</si>
  <si>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</si>
  <si>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</si>
  <si>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</si>
  <si>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</si>
  <si>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</si>
  <si>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</si>
  <si>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</si>
  <si>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</si>
  <si>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</si>
  <si>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</si>
  <si>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</si>
  <si>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</si>
  <si>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</si>
  <si>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</si>
  <si>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</si>
  <si>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</si>
  <si>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</si>
  <si>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</si>
  <si>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</si>
  <si>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</si>
  <si>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</si>
  <si>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</si>
  <si>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</si>
  <si>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</si>
  <si>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</si>
  <si>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</si>
  <si>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</si>
  <si>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</si>
  <si>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</si>
  <si>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</si>
  <si>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</si>
  <si>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</si>
  <si>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</si>
  <si>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</si>
  <si>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</si>
  <si>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</si>
  <si>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</si>
  <si>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</si>
  <si>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</si>
  <si>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</si>
  <si>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</si>
  <si>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</si>
  <si>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</si>
  <si>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</si>
  <si>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</si>
  <si>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</si>
  <si>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</si>
  <si>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</si>
  <si>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</si>
  <si>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</si>
  <si>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</si>
  <si>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</si>
  <si>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</si>
  <si>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</si>
  <si>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</si>
  <si>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</si>
  <si>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</si>
  <si>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</si>
  <si>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</si>
  <si>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</si>
  <si>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</si>
  <si>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</si>
  <si>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</si>
  <si>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</si>
  <si>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</si>
  <si>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</si>
  <si>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</si>
  <si>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</si>
  <si>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</si>
  <si>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</si>
  <si>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</si>
  <si>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</si>
  <si>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</si>
  <si>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</si>
  <si>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</si>
  <si>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</si>
  <si>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</si>
  <si>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</si>
  <si>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</si>
  <si>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</si>
  <si>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</si>
  <si>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</si>
  <si>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</si>
  <si>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</si>
  <si>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</si>
  <si>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</si>
  <si>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</si>
  <si>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</si>
  <si>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</si>
  <si>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</si>
  <si>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</si>
  <si>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</si>
  <si>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</si>
  <si>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</si>
  <si>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</si>
  <si>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</si>
  <si>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</si>
  <si>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</si>
  <si>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</si>
  <si>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</si>
  <si>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</si>
  <si>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</si>
  <si>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</si>
  <si>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</si>
  <si>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</si>
  <si>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</si>
  <si>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</si>
  <si>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</si>
  <si>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</si>
  <si>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</si>
  <si>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</si>
  <si>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</si>
  <si>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</si>
  <si>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</si>
  <si>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</si>
  <si>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</si>
  <si>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</si>
  <si>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</si>
  <si>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</si>
  <si>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</si>
  <si>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</si>
  <si>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</si>
  <si>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</si>
  <si>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</si>
  <si>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</si>
  <si>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</si>
  <si>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</si>
  <si>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</si>
  <si>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</si>
  <si>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</si>
  <si>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</si>
  <si>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</si>
  <si>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</si>
  <si>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</si>
  <si>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</si>
  <si>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</si>
  <si>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</si>
  <si>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</si>
  <si>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</si>
  <si>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</si>
  <si>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</si>
  <si>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</si>
  <si>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</si>
  <si>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</si>
  <si>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</si>
  <si>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</si>
  <si>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</si>
  <si>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</si>
  <si>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</si>
  <si>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</si>
  <si>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</si>
  <si>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</si>
  <si>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</si>
  <si>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</si>
  <si>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</si>
  <si>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</si>
  <si>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</si>
  <si>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</si>
  <si>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</si>
  <si>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</si>
  <si>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</si>
  <si>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</si>
  <si>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</si>
  <si>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</si>
  <si>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</si>
  <si>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</si>
  <si>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</si>
  <si>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</si>
  <si>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</si>
  <si>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</si>
  <si>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</si>
  <si>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</si>
  <si>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</si>
  <si>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</si>
  <si>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</si>
  <si>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</si>
  <si>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</si>
  <si>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</si>
  <si>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</si>
  <si>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</si>
  <si>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</si>
  <si>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</si>
  <si>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</si>
  <si>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</si>
  <si>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</si>
  <si>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</si>
  <si>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</si>
  <si>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</si>
  <si>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</si>
  <si>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</si>
  <si>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</si>
  <si>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</si>
  <si>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</si>
  <si>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</si>
  <si>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</si>
  <si>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</si>
  <si>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</si>
  <si>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</si>
  <si>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</si>
  <si>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</si>
  <si>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</si>
  <si>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</si>
  <si>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</si>
  <si>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</si>
  <si>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</si>
  <si>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</si>
  <si>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</si>
  <si>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</si>
  <si>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</si>
  <si>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</si>
  <si>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</si>
  <si>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</si>
  <si>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</si>
  <si>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</si>
  <si>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</si>
  <si>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</si>
  <si>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</si>
  <si>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</si>
  <si>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</si>
  <si>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</si>
  <si>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</si>
  <si>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</si>
  <si>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</si>
  <si>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</si>
  <si>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</si>
  <si>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</si>
  <si>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</si>
  <si>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</si>
  <si>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</si>
  <si>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</si>
  <si>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</si>
  <si>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</si>
  <si>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</si>
  <si>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</si>
  <si>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</si>
  <si>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</si>
  <si>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</si>
  <si>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</si>
  <si>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</si>
  <si>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</si>
  <si>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</si>
  <si>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</si>
  <si>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</si>
  <si>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</si>
  <si>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</si>
  <si>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</si>
  <si>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</si>
  <si>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</si>
  <si>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</si>
  <si>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</si>
  <si>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</si>
  <si>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</si>
  <si>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</si>
  <si>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</si>
  <si>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</si>
  <si>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</si>
  <si>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</si>
  <si>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</si>
  <si>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</si>
  <si>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</si>
  <si>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</si>
  <si>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</si>
  <si>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</si>
  <si>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</si>
  <si>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</si>
  <si>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</si>
  <si>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</si>
  <si>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</si>
  <si>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</si>
  <si>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</si>
  <si>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</si>
  <si>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</si>
  <si>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</si>
  <si>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</si>
  <si>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</si>
  <si>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</si>
  <si>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</si>
  <si>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</si>
  <si>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</si>
  <si>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</si>
  <si>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</si>
  <si>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</si>
  <si>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</si>
  <si>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</si>
  <si>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</si>
  <si>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</si>
  <si>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</si>
  <si>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</si>
  <si>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</si>
  <si>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</si>
  <si>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</si>
  <si>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</si>
  <si>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</si>
  <si>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</si>
  <si>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</si>
  <si>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</si>
  <si>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</si>
  <si>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</si>
  <si>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</si>
  <si>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</si>
  <si>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</si>
  <si>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</si>
  <si>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</si>
  <si>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</si>
  <si>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</si>
  <si>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</si>
  <si>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</si>
  <si>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</si>
  <si>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</si>
  <si>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</si>
  <si>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</si>
  <si>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</si>
  <si>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</si>
  <si>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</si>
  <si>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</si>
  <si>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</si>
  <si>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</si>
  <si>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</si>
  <si>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</si>
  <si>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</si>
  <si>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</si>
  <si>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</si>
  <si>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</si>
  <si>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</si>
  <si>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</si>
  <si>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</si>
  <si>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</si>
  <si>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</si>
  <si>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</si>
  <si>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</si>
  <si>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</si>
  <si>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</si>
  <si>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</si>
  <si>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</si>
  <si>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</si>
  <si>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</si>
  <si>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</si>
  <si>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</si>
  <si>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</si>
  <si>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</si>
  <si>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</si>
  <si>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</si>
  <si>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</si>
  <si>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</si>
  <si>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</si>
  <si>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</si>
  <si>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</si>
  <si>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</si>
  <si>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</si>
  <si>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</si>
  <si>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</si>
  <si>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</si>
  <si>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</si>
  <si>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</si>
  <si>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</si>
  <si>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</si>
  <si>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</si>
  <si>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</si>
  <si>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</si>
  <si>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</si>
  <si>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</si>
  <si>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</si>
  <si>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</si>
  <si>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</si>
  <si>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</si>
  <si>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</si>
  <si>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</si>
  <si>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</si>
  <si>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</si>
  <si>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</si>
  <si>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</si>
  <si>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</si>
  <si>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</si>
  <si>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</si>
  <si>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</si>
  <si>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</si>
  <si>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</si>
  <si>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</si>
  <si>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</si>
  <si>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</si>
  <si>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</si>
  <si>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</si>
  <si>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</si>
  <si>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</si>
  <si>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</si>
  <si>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</si>
  <si>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</si>
  <si>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</si>
  <si>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</si>
  <si>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</si>
  <si>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</si>
  <si>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</si>
  <si>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</si>
  <si>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</si>
  <si>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</si>
  <si>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</si>
  <si>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</si>
  <si>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</si>
  <si>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</si>
  <si>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</si>
  <si>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</si>
  <si>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</si>
  <si>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</si>
  <si>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</si>
  <si>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</si>
  <si>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</si>
  <si>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</si>
  <si>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</si>
  <si>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</si>
  <si>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</si>
  <si>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</si>
  <si>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</si>
  <si>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</si>
  <si>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</si>
  <si>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</si>
  <si>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</si>
  <si>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</si>
  <si>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</si>
  <si>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</si>
  <si>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</si>
  <si>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</si>
  <si>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</si>
  <si>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</si>
  <si>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</si>
  <si>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</si>
  <si>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</si>
  <si>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</si>
  <si>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</si>
  <si>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</si>
  <si>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</si>
  <si>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</si>
  <si>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</si>
  <si>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</si>
  <si>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</si>
  <si>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</si>
  <si>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</si>
  <si>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</si>
  <si>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</si>
  <si>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</si>
  <si>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</si>
  <si>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</si>
  <si>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</si>
  <si>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</si>
  <si>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</si>
  <si>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</si>
  <si>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</si>
  <si>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</si>
  <si>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</si>
  <si>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</si>
  <si>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</si>
  <si>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</si>
  <si>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</si>
  <si>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</si>
  <si>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</si>
  <si>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</si>
  <si>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</si>
  <si>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</si>
  <si>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</si>
  <si>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</si>
  <si>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</si>
  <si>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</si>
  <si>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</si>
  <si>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</si>
  <si>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</si>
  <si>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</si>
  <si>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</si>
  <si>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</si>
  <si>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</si>
  <si>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</si>
  <si>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</si>
  <si>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</si>
  <si>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</si>
  <si>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</si>
  <si>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</si>
  <si>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</si>
  <si>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</si>
  <si>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</si>
  <si>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</si>
  <si>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</si>
  <si>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</si>
  <si>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</si>
  <si>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</si>
  <si>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</si>
  <si>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</si>
  <si>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</si>
  <si>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</si>
  <si>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</si>
  <si>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</si>
  <si>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</si>
  <si>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</si>
  <si>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</si>
  <si>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</si>
  <si>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</si>
  <si>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</si>
  <si>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</si>
  <si>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</si>
  <si>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</si>
  <si>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</si>
  <si>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</si>
  <si>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</si>
  <si>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</si>
  <si>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</si>
  <si>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</si>
  <si>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</si>
  <si>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</si>
  <si>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</si>
  <si>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</si>
  <si>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</si>
  <si>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</si>
  <si>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</si>
  <si>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</si>
  <si>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</si>
  <si>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</si>
  <si>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</si>
  <si>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</si>
  <si>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</si>
  <si>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</si>
  <si>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</si>
  <si>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</si>
  <si>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</si>
  <si>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</si>
  <si>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</si>
  <si>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</si>
  <si>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</si>
  <si>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</si>
  <si>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</si>
  <si>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</si>
  <si>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</si>
  <si>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</si>
  <si>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</si>
  <si>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</si>
  <si>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</si>
  <si>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</si>
  <si>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</si>
  <si>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</si>
  <si>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</si>
  <si>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</si>
  <si>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</si>
  <si>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</si>
  <si>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</si>
  <si>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</si>
  <si>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</si>
  <si>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</si>
  <si>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</si>
  <si>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</si>
  <si>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</si>
  <si>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</si>
  <si>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</si>
  <si>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</si>
  <si>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</si>
  <si>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</si>
  <si>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</si>
  <si>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</si>
  <si>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</si>
  <si>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</si>
  <si>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</si>
  <si>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</si>
  <si>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</si>
  <si>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</si>
  <si>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</si>
  <si>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</si>
  <si>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</si>
  <si>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</si>
  <si>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</si>
  <si>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</si>
  <si>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</si>
  <si>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</si>
  <si>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</si>
  <si>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</si>
  <si>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</si>
  <si>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</si>
  <si>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</si>
  <si>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</si>
  <si>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</si>
  <si>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</si>
  <si>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</si>
  <si>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</si>
  <si>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</si>
  <si>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</si>
  <si>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</si>
  <si>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</si>
  <si>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</si>
  <si>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</si>
  <si>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</si>
  <si>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</si>
  <si>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</si>
  <si>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</si>
  <si>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</si>
  <si>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</si>
  <si>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</si>
  <si>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</si>
  <si>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</si>
  <si>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</si>
  <si>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</si>
  <si>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</si>
  <si>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</si>
  <si>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</si>
  <si>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</si>
  <si>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</si>
  <si>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</si>
  <si>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</si>
  <si>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</si>
  <si>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</si>
  <si>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</si>
  <si>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</si>
  <si>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</si>
  <si>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</si>
  <si>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</si>
  <si>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</si>
  <si>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</si>
  <si>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</si>
  <si>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</si>
  <si>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</si>
  <si>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</si>
  <si>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</si>
  <si>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</si>
  <si>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</si>
  <si>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</si>
  <si>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</si>
  <si>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</si>
  <si>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</si>
  <si>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</si>
  <si>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</si>
  <si>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</si>
  <si>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</si>
  <si>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</si>
  <si>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</si>
  <si>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</si>
  <si>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</si>
  <si>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</si>
  <si>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</si>
  <si>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</si>
  <si>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</si>
  <si>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</si>
  <si>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</si>
  <si>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</si>
  <si>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</si>
  <si>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</si>
  <si>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</si>
  <si>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</si>
  <si>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</si>
  <si>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</si>
  <si>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</si>
  <si>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</si>
  <si>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</si>
  <si>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</si>
  <si>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</si>
  <si>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</si>
  <si>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</si>
  <si>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</si>
  <si>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</si>
  <si>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</si>
  <si>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</si>
  <si>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</si>
  <si>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</si>
  <si>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</si>
  <si>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</si>
  <si>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</si>
  <si>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</si>
  <si>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</si>
  <si>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</si>
  <si>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</si>
  <si>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</si>
  <si>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</si>
  <si>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</si>
  <si>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</si>
  <si>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</si>
  <si>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</si>
  <si>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</si>
  <si>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</si>
  <si>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</si>
  <si>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</si>
  <si>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</si>
  <si>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</si>
  <si>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</si>
  <si>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</si>
  <si>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</si>
  <si>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</si>
  <si>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</si>
  <si>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</si>
  <si>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</si>
  <si>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</si>
  <si>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</si>
  <si>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</si>
  <si>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</si>
  <si>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</si>
  <si>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</si>
  <si>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</si>
  <si>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</si>
  <si>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</si>
  <si>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</si>
  <si>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</si>
  <si>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</si>
  <si>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</si>
  <si>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</si>
  <si>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</si>
  <si>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</si>
  <si>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</si>
  <si>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</si>
  <si>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</si>
  <si>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</si>
  <si>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</si>
  <si>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</si>
  <si>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</si>
  <si>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</si>
  <si>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</si>
  <si>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</si>
  <si>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</si>
  <si>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</si>
  <si>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</si>
  <si>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</si>
  <si>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</si>
  <si>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</si>
  <si>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</si>
  <si>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</si>
  <si>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</si>
  <si>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</si>
  <si>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</si>
  <si>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</si>
  <si>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</si>
  <si>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</si>
  <si>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</si>
  <si>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</si>
  <si>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</si>
  <si>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</si>
  <si>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</si>
  <si>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</si>
  <si>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</si>
  <si>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</si>
  <si>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</si>
  <si>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</si>
  <si>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</si>
  <si>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</si>
  <si>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</si>
  <si>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</si>
  <si>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</si>
  <si>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</si>
  <si>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</si>
  <si>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</si>
  <si>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</si>
  <si>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</si>
  <si>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</si>
  <si>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</si>
  <si>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</si>
  <si>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</si>
  <si>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</si>
  <si>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</si>
  <si>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</si>
  <si>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</si>
  <si>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</si>
  <si>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</si>
  <si>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</si>
  <si>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</si>
  <si>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</si>
  <si>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</si>
  <si>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</si>
  <si>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</si>
  <si>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</si>
  <si>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</si>
  <si>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</si>
  <si>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</si>
  <si>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</si>
  <si>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</si>
  <si>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</si>
  <si>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</si>
  <si>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</si>
  <si>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</si>
  <si>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</si>
  <si>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</si>
  <si>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</si>
  <si>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</si>
  <si>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</si>
  <si>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</si>
  <si>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</si>
  <si>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</si>
  <si>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</si>
  <si>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</si>
  <si>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</si>
  <si>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</si>
  <si>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</si>
  <si>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</si>
  <si>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</si>
  <si>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</si>
  <si>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</si>
  <si>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</si>
  <si>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</si>
  <si>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</si>
  <si>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</si>
  <si>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</si>
  <si>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</si>
  <si>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</si>
  <si>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</si>
  <si>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</si>
  <si>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</si>
  <si>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</si>
  <si>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</si>
  <si>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</si>
  <si>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</si>
  <si>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</si>
  <si>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</si>
  <si>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</si>
  <si>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</si>
  <si>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</si>
  <si>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</si>
  <si>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</si>
  <si>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</si>
  <si>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</si>
  <si>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</si>
  <si>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</si>
  <si>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</si>
  <si>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</si>
  <si>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</si>
  <si>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</si>
  <si>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</si>
  <si>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</si>
  <si>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</si>
  <si>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</si>
  <si>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</si>
  <si>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</si>
  <si>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</si>
  <si>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</si>
  <si>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</si>
  <si>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</si>
  <si>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</si>
  <si>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</si>
  <si>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</si>
  <si>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</si>
  <si>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</si>
  <si>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</si>
  <si>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</si>
  <si>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</si>
  <si>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</si>
  <si>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</si>
  <si>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</si>
  <si>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</si>
  <si>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</si>
  <si>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</si>
  <si>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</si>
  <si>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</si>
  <si>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</si>
  <si>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</si>
  <si>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</si>
  <si>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</si>
  <si>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</si>
  <si>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</si>
  <si>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</si>
  <si>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</si>
  <si>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</si>
  <si>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</si>
  <si>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</si>
  <si>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</si>
  <si>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</si>
  <si>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</si>
  <si>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</si>
  <si>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</si>
  <si>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</si>
  <si>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</si>
  <si>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</si>
  <si>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</si>
  <si>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</si>
  <si>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</si>
  <si>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</si>
  <si>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</si>
  <si>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</si>
  <si>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</si>
  <si>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</si>
  <si>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</si>
  <si>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</si>
  <si>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</si>
  <si>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</si>
  <si>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</si>
  <si>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</si>
  <si>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</si>
  <si>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</si>
  <si>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</si>
  <si>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</si>
  <si>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</si>
  <si>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</si>
  <si>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</si>
  <si>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</si>
  <si>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</si>
  <si>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</si>
  <si>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</si>
  <si>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</si>
  <si>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</si>
  <si>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</si>
  <si>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</si>
  <si>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</si>
  <si>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</si>
  <si>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</si>
  <si>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</si>
  <si>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</si>
  <si>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</si>
  <si>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</si>
  <si>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</si>
  <si>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</si>
  <si>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</si>
  <si>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</si>
  <si>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</si>
  <si>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</si>
  <si>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</si>
  <si>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</si>
  <si>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</si>
  <si>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</si>
  <si>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</si>
  <si>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</si>
  <si>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</si>
  <si>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</si>
  <si>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</si>
  <si>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</si>
  <si>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</si>
  <si>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</si>
  <si>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</si>
  <si>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</si>
  <si>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</si>
  <si>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</si>
  <si>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</si>
  <si>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</si>
  <si>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</si>
  <si>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</si>
  <si>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</si>
  <si>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</si>
  <si>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</si>
  <si>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</si>
  <si>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</si>
  <si>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</si>
  <si>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</si>
  <si>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</si>
  <si>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</si>
  <si>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</si>
  <si>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</si>
  <si>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</si>
  <si>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</si>
  <si>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</si>
  <si>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</si>
  <si>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</si>
  <si>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</si>
  <si>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</si>
  <si>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</si>
  <si>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</si>
  <si>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</si>
  <si>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</si>
  <si>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</si>
  <si>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</si>
  <si>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</si>
  <si>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</si>
  <si>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</si>
  <si>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</si>
  <si>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</si>
  <si>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</si>
  <si>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</si>
  <si>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</si>
  <si>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</si>
  <si>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</si>
  <si>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</si>
  <si>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</si>
  <si>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</si>
  <si>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</si>
  <si>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</si>
  <si>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</si>
  <si>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</si>
  <si>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</si>
  <si>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</si>
  <si>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</si>
  <si>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</si>
  <si>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</si>
  <si>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</si>
  <si>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</si>
  <si>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</si>
  <si>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</si>
  <si>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</si>
  <si>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</si>
  <si>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</si>
  <si>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</si>
  <si>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</si>
  <si>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</si>
  <si>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</si>
  <si>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</si>
  <si>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</si>
  <si>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</si>
  <si>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</si>
  <si>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</si>
  <si>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</si>
  <si>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</si>
  <si>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</si>
  <si>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</si>
  <si>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</si>
  <si>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</si>
  <si>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</si>
  <si>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</si>
  <si>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</si>
  <si>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</si>
  <si>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</si>
  <si>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</si>
  <si>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</si>
  <si>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</si>
  <si>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</si>
  <si>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</si>
  <si>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</si>
  <si>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</si>
  <si>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</si>
  <si>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</si>
  <si>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</si>
  <si>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</si>
  <si>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</si>
  <si>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</si>
  <si>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</si>
  <si>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</si>
  <si>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</si>
  <si>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</si>
  <si>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</si>
  <si>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</si>
  <si>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</si>
  <si>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</si>
  <si>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</si>
  <si>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</si>
  <si>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</si>
  <si>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</si>
  <si>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</si>
  <si>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</si>
  <si>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</si>
  <si>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</si>
  <si>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</si>
  <si>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</si>
  <si>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</si>
  <si>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</si>
  <si>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</si>
  <si>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</si>
  <si>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</si>
  <si>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</si>
  <si>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</si>
  <si>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</si>
  <si>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</si>
  <si>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</si>
  <si>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</si>
  <si>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</si>
  <si>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</si>
  <si>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</si>
  <si>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</si>
  <si>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</si>
  <si>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</si>
  <si>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</si>
  <si>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</si>
  <si>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</si>
  <si>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</si>
  <si>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</si>
  <si>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</si>
  <si>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</si>
  <si>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</si>
  <si>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</si>
  <si>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</si>
  <si>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</si>
  <si>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</si>
  <si>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</si>
  <si>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</si>
  <si>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</si>
  <si>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</si>
  <si>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</si>
  <si>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</si>
  <si>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</si>
  <si>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</si>
  <si>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</si>
  <si>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</si>
  <si>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</si>
  <si>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</si>
  <si>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</si>
  <si>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</si>
  <si>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</si>
  <si>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</si>
  <si>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</si>
  <si>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</si>
  <si>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</si>
  <si>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</si>
  <si>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</si>
  <si>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</si>
  <si>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</si>
  <si>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</si>
  <si>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</si>
  <si>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</si>
  <si>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</si>
  <si>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</si>
  <si>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</si>
  <si>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</si>
  <si>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</si>
  <si>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</si>
  <si>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</si>
  <si>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</si>
  <si>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</si>
  <si>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</si>
  <si>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</si>
  <si>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</si>
  <si>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</si>
  <si>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</si>
  <si>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</si>
  <si>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</si>
  <si>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</si>
  <si>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</si>
  <si>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</si>
  <si>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</si>
  <si>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</si>
  <si>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</si>
  <si>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</si>
  <si>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</si>
  <si>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</si>
  <si>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</si>
  <si>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</si>
  <si>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</si>
  <si>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</si>
  <si>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</si>
  <si>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</si>
  <si>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</si>
  <si>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</si>
  <si>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</si>
  <si>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</si>
  <si>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</si>
  <si>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</si>
  <si>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</si>
  <si>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</si>
  <si>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</si>
  <si>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</si>
  <si>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</si>
  <si>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</si>
  <si>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</si>
  <si>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</si>
  <si>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</si>
  <si>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</si>
  <si>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</si>
  <si>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</si>
  <si>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</si>
  <si>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</si>
  <si>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</si>
  <si>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</si>
  <si>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</si>
  <si>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</si>
  <si>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</si>
  <si>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</si>
  <si>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</si>
  <si>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</si>
  <si>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</si>
  <si>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</si>
  <si>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</si>
  <si>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</si>
  <si>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</si>
  <si>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</si>
  <si>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</si>
  <si>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</si>
  <si>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</si>
  <si>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</si>
  <si>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</si>
  <si>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</si>
  <si>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</si>
  <si>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</si>
  <si>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</si>
  <si>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</si>
  <si>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</si>
  <si>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</si>
  <si>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</si>
  <si>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</si>
  <si>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</si>
  <si>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</si>
  <si>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</si>
  <si>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</si>
  <si>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</si>
  <si>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</si>
  <si>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</si>
  <si>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</si>
  <si>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</si>
  <si>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</si>
  <si>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</si>
  <si>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</si>
  <si>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</si>
  <si>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</si>
  <si>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</si>
  <si>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</si>
  <si>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</si>
  <si>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</si>
  <si>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</si>
  <si>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</si>
  <si>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</si>
  <si>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</si>
  <si>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</si>
  <si>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</si>
  <si>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</si>
  <si>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</si>
  <si>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</si>
  <si>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</si>
  <si>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</si>
  <si>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</si>
  <si>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</si>
  <si>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</si>
  <si>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</si>
  <si>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</si>
  <si>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</si>
  <si>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</si>
  <si>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</si>
  <si>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</si>
  <si>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</si>
  <si>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</si>
  <si>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</si>
  <si>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</si>
  <si>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</si>
  <si>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</si>
  <si>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</si>
  <si>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</si>
  <si>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</si>
  <si>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</si>
  <si>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</si>
  <si>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</si>
  <si>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</si>
  <si>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</si>
  <si>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</si>
  <si>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</si>
  <si>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</si>
  <si>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</si>
  <si>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</si>
  <si>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</si>
  <si>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</si>
  <si>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</si>
  <si>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</si>
  <si>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</si>
  <si>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</si>
  <si>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</si>
  <si>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</si>
  <si>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</si>
  <si>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</si>
  <si>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</si>
  <si>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</si>
  <si>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</si>
  <si>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</si>
  <si>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</si>
  <si>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</si>
  <si>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</si>
  <si>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</si>
  <si>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</si>
  <si>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</si>
  <si>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</si>
  <si>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</si>
  <si>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</si>
  <si>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</si>
  <si>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</si>
  <si>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</si>
  <si>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</si>
  <si>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</si>
  <si>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</si>
  <si>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</si>
  <si>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</si>
  <si>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</si>
  <si>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</si>
  <si>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</si>
  <si>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</si>
  <si>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</si>
  <si>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</si>
  <si>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</si>
  <si>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</si>
  <si>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</si>
  <si>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</si>
  <si>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</si>
  <si>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</si>
  <si>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</si>
  <si>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</si>
  <si>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</si>
  <si>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</si>
  <si>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</si>
  <si>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</si>
  <si>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</si>
  <si>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</si>
  <si>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</si>
  <si>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</si>
  <si>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</si>
  <si>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</si>
  <si>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</si>
  <si>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</si>
  <si>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</si>
  <si>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</si>
  <si>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</si>
  <si>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</si>
  <si>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</si>
  <si>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</si>
  <si>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</si>
  <si>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</si>
  <si>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</si>
  <si>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</si>
  <si>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</si>
  <si>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</si>
  <si>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</si>
  <si>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</si>
  <si>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</si>
  <si>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</si>
  <si>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</si>
  <si>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</si>
  <si>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</si>
  <si>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</si>
  <si>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</si>
  <si>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</si>
  <si>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</si>
  <si>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</si>
  <si>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</si>
  <si>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</si>
  <si>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</si>
  <si>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</si>
  <si>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</si>
  <si>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</si>
  <si>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</si>
  <si>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</si>
  <si>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</si>
  <si>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</si>
  <si>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</si>
  <si>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</si>
  <si>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</si>
  <si>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</si>
  <si>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</si>
  <si>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</si>
  <si>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</si>
  <si>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</si>
  <si>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</si>
  <si>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</si>
  <si>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</si>
  <si>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</si>
  <si>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</si>
  <si>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</si>
  <si>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</si>
  <si>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</si>
  <si>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</si>
  <si>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</si>
  <si>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</si>
  <si>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</si>
  <si>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</si>
  <si>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</si>
  <si>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</si>
  <si>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</si>
  <si>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</si>
  <si>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</si>
  <si>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</si>
  <si>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</si>
  <si>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</si>
  <si>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</si>
  <si>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</si>
  <si>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</si>
  <si>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</si>
  <si>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</si>
  <si>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</si>
  <si>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</si>
  <si>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</si>
  <si>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</si>
  <si>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</si>
  <si>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</si>
  <si>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</si>
  <si>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</si>
  <si>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</si>
  <si>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</si>
  <si>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</si>
  <si>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</si>
  <si>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</si>
  <si>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</si>
  <si>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</si>
  <si>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</si>
  <si>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</si>
  <si>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</si>
  <si>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</si>
  <si>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</si>
  <si>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</si>
  <si>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</si>
  <si>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</si>
  <si>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</si>
  <si>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</si>
  <si>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</si>
  <si>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</si>
  <si>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</si>
  <si>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</si>
  <si>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</si>
  <si>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</si>
  <si>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</si>
  <si>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</si>
  <si>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</si>
  <si>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</si>
  <si>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</si>
  <si>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</si>
  <si>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</si>
  <si>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</si>
  <si>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</si>
  <si>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</si>
  <si>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</si>
  <si>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</si>
  <si>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</si>
  <si>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</si>
  <si>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</si>
  <si>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</si>
  <si>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</si>
  <si>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</si>
  <si>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</si>
  <si>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</si>
  <si>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</si>
  <si>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</si>
  <si>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</si>
  <si>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</si>
  <si>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</si>
  <si>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</si>
  <si>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</si>
  <si>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</si>
  <si>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</si>
  <si>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</si>
  <si>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</si>
  <si>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</si>
  <si>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</si>
  <si>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</si>
  <si>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</si>
  <si>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</si>
  <si>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</si>
  <si>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</si>
  <si>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</si>
  <si>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</si>
  <si>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</si>
  <si>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</si>
  <si>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</si>
  <si>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</si>
  <si>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</si>
  <si>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</si>
  <si>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</si>
  <si>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</si>
  <si>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</si>
  <si>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</si>
  <si>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</si>
  <si>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</si>
  <si>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</si>
  <si>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</si>
  <si>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</si>
  <si>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</si>
  <si>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</si>
  <si>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</si>
  <si>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</si>
  <si>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</si>
  <si>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</si>
  <si>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</si>
  <si>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</si>
  <si>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</si>
  <si>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</si>
  <si>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</si>
  <si>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</si>
  <si>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</si>
  <si>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</si>
  <si>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</si>
  <si>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</si>
  <si>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</si>
  <si>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</si>
  <si>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</si>
  <si>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</si>
  <si>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</si>
  <si>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</si>
  <si>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</si>
  <si>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</si>
  <si>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</si>
  <si>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</si>
  <si>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</si>
  <si>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</si>
  <si>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</si>
  <si>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</si>
  <si>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</si>
  <si>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</si>
  <si>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</si>
  <si>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</si>
  <si>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</si>
  <si>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</si>
  <si>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</si>
  <si>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</si>
  <si>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</si>
  <si>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</si>
  <si>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</si>
  <si>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</si>
  <si>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</si>
  <si>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</si>
  <si>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</si>
  <si>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</si>
  <si>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</si>
  <si>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</si>
  <si>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</si>
  <si>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</si>
  <si>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</si>
  <si>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</si>
  <si>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</si>
  <si>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</si>
  <si>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</si>
  <si>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</si>
  <si>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</si>
  <si>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</si>
  <si>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</si>
  <si>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</si>
  <si>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</si>
  <si>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</si>
  <si>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</si>
  <si>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</si>
  <si>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</si>
  <si>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</si>
  <si>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</si>
  <si>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</si>
  <si>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</si>
  <si>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</si>
  <si>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</si>
  <si>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</si>
  <si>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</si>
  <si>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</si>
  <si>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</si>
  <si>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</si>
  <si>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</si>
  <si>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</si>
  <si>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</si>
  <si>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</si>
  <si>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</si>
  <si>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</si>
  <si>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</si>
  <si>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</si>
  <si>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</si>
  <si>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</si>
  <si>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</si>
  <si>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</si>
  <si>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</si>
  <si>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</si>
  <si>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</si>
  <si>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</si>
  <si>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</si>
  <si>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</si>
  <si>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</si>
  <si>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</si>
  <si>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</si>
  <si>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</si>
  <si>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</si>
  <si>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</si>
  <si>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</si>
  <si>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</si>
  <si>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</si>
  <si>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</si>
  <si>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</si>
  <si>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</si>
  <si>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</si>
  <si>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</si>
  <si>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</si>
  <si>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</si>
  <si>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</si>
  <si>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</si>
  <si>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</si>
  <si>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</si>
  <si>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</si>
  <si>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</si>
  <si>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</si>
  <si>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</si>
  <si>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</si>
  <si>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</si>
  <si>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</si>
  <si>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</si>
  <si>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</si>
  <si>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</si>
  <si>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</si>
  <si>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</si>
  <si>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</si>
  <si>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</si>
  <si>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</si>
  <si>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</si>
  <si>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</si>
  <si>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</si>
  <si>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</si>
  <si>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</si>
  <si>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</si>
  <si>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</si>
  <si>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</si>
  <si>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</si>
  <si>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</si>
  <si>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</si>
  <si>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</si>
  <si>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</si>
  <si>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</si>
  <si>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</si>
  <si>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</si>
  <si>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</si>
  <si>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</si>
  <si>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</si>
  <si>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</si>
  <si>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</si>
  <si>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</si>
  <si>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</si>
  <si>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</si>
  <si>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</si>
  <si>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</si>
  <si>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</si>
  <si>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</si>
  <si>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</si>
  <si>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</si>
  <si>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</si>
  <si>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</si>
  <si>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</si>
  <si>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</si>
  <si>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</si>
  <si>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</si>
  <si>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</si>
  <si>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</si>
  <si>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</si>
  <si>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</si>
  <si>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</si>
  <si>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</si>
  <si>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</si>
  <si>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</si>
  <si>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</si>
  <si>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</si>
  <si>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</si>
  <si>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</si>
  <si>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</si>
  <si>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</si>
  <si>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</si>
  <si>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</si>
  <si>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</si>
  <si>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</si>
  <si>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</si>
  <si>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</si>
  <si>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</si>
  <si>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</si>
  <si>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</si>
  <si>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</si>
  <si>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</si>
  <si>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</si>
  <si>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</si>
  <si>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</si>
  <si>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</si>
  <si>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</si>
  <si>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</si>
  <si>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</si>
  <si>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</si>
  <si>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</si>
  <si>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</si>
  <si>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</si>
  <si>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</si>
  <si>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</si>
  <si>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</si>
  <si>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</si>
  <si>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</si>
  <si>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</si>
  <si>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</si>
  <si>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</si>
  <si>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</si>
  <si>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</si>
  <si>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</si>
  <si>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</si>
  <si>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</si>
  <si>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</si>
  <si>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</si>
  <si>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</si>
  <si>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</si>
  <si>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</si>
  <si>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</si>
  <si>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</si>
  <si>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</si>
  <si>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</si>
  <si>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</si>
  <si>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</si>
  <si>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</si>
  <si>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</si>
  <si>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</si>
  <si>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</si>
  <si>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</si>
  <si>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</si>
  <si>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</si>
  <si>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</si>
  <si>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</si>
  <si>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</si>
  <si>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</si>
  <si>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</si>
  <si>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</si>
  <si>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</si>
  <si>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</si>
  <si>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</si>
  <si>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</si>
  <si>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</si>
  <si>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</si>
  <si>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</si>
  <si>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</si>
  <si>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</si>
  <si>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</si>
  <si>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</si>
  <si>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</si>
  <si>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</si>
  <si>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</si>
  <si>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</si>
  <si>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</si>
  <si>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</si>
  <si>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</si>
  <si>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</si>
  <si>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</si>
  <si>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</si>
  <si>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</si>
  <si>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</si>
  <si>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</si>
  <si>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</si>
  <si>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</si>
  <si>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</si>
  <si>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</si>
  <si>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</si>
  <si>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</si>
  <si>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</si>
  <si>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</si>
  <si>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</si>
  <si>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</si>
  <si>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</si>
  <si>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</si>
  <si>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</si>
  <si>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</si>
  <si>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</si>
  <si>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</si>
  <si>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</si>
  <si>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</si>
  <si>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</si>
  <si>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</si>
  <si>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</si>
  <si>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</si>
  <si>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</si>
  <si>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</si>
  <si>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</si>
  <si>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</si>
  <si>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</si>
  <si>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</si>
  <si>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</si>
  <si>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</si>
  <si>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</si>
  <si>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</si>
  <si>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</si>
  <si>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</si>
  <si>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</si>
  <si>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</si>
  <si>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</si>
  <si>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</si>
  <si>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</si>
  <si>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</si>
  <si>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</si>
  <si>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</si>
  <si>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</si>
  <si>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</si>
  <si>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</si>
  <si>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</si>
  <si>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</si>
  <si>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</si>
  <si>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</si>
  <si>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</si>
  <si>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</si>
  <si>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</si>
  <si>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</si>
  <si>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</si>
  <si>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</si>
  <si>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</si>
  <si>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</si>
  <si>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</si>
  <si>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</si>
  <si>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</si>
  <si>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</si>
  <si>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</si>
  <si>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</si>
  <si>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</si>
  <si>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</si>
  <si>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</si>
  <si>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</si>
  <si>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</si>
  <si>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</si>
  <si>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</si>
  <si>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</si>
  <si>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</si>
  <si>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</si>
  <si>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</si>
  <si>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</si>
  <si>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</si>
  <si>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</si>
  <si>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</si>
  <si>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</si>
  <si>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</si>
  <si>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</si>
  <si>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</si>
  <si>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</si>
  <si>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</si>
  <si>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</si>
  <si>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</si>
  <si>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</si>
  <si>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</si>
  <si>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</si>
  <si>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</si>
  <si>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</si>
  <si>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</si>
  <si>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</si>
  <si>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</si>
  <si>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</si>
  <si>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</si>
  <si>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</si>
  <si>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</si>
  <si>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</si>
  <si>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</si>
  <si>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</si>
  <si>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</si>
  <si>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</si>
  <si>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</si>
  <si>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</si>
  <si>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</si>
  <si>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</si>
  <si>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</si>
  <si>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</si>
  <si>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</si>
  <si>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</si>
  <si>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</si>
  <si>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</si>
  <si>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</si>
  <si>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</si>
  <si>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</si>
  <si>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</si>
  <si>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</si>
  <si>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</si>
  <si>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</si>
  <si>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</si>
  <si>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</si>
  <si>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</si>
  <si>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</si>
  <si>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</si>
  <si>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</si>
  <si>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</si>
  <si>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</si>
  <si>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</si>
  <si>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</si>
  <si>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</si>
  <si>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</si>
  <si>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</si>
  <si>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</si>
  <si>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</si>
  <si>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</si>
  <si>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</si>
  <si>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</si>
  <si>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</si>
  <si>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</si>
  <si>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</si>
  <si>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</si>
  <si>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</si>
  <si>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</si>
  <si>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</si>
  <si>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</si>
  <si>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</si>
  <si>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</si>
  <si>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</si>
  <si>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</si>
  <si>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</si>
  <si>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</si>
  <si>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</si>
  <si>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</si>
  <si>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</si>
  <si>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</si>
  <si>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</si>
  <si>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</si>
  <si>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</si>
  <si>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</si>
  <si>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</si>
  <si>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</si>
  <si>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</si>
  <si>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</si>
  <si>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</si>
  <si>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</si>
  <si>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</si>
  <si>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</si>
  <si>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</si>
  <si>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</si>
  <si>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</si>
  <si>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</si>
  <si>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</si>
  <si>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</si>
  <si>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</si>
  <si>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</si>
  <si>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</si>
  <si>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</si>
  <si>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</si>
  <si>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</si>
  <si>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</si>
  <si>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</si>
  <si>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</si>
  <si>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</si>
  <si>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</si>
  <si>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</si>
  <si>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</si>
  <si>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</si>
  <si>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</si>
  <si>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</si>
  <si>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</si>
  <si>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</si>
  <si>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</si>
  <si>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</si>
  <si>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</si>
  <si>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</si>
  <si>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</si>
  <si>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</si>
  <si>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</si>
  <si>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</si>
  <si>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</si>
  <si>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</si>
  <si>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</si>
  <si>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</si>
  <si>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</si>
  <si>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</si>
  <si>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</si>
  <si>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</si>
  <si>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</si>
  <si>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</si>
  <si>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</si>
  <si>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</si>
  <si>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</si>
  <si>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</si>
  <si>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</si>
  <si>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</si>
  <si>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</si>
  <si>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</si>
  <si>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</si>
  <si>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</si>
  <si>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</si>
  <si>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</si>
  <si>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</si>
  <si>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</si>
  <si>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</si>
  <si>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</si>
  <si>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</si>
  <si>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</si>
  <si>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</si>
  <si>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</si>
  <si>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</si>
  <si>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</si>
  <si>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</si>
  <si>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</si>
  <si>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</si>
  <si>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</si>
  <si>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</si>
  <si>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</si>
  <si>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</si>
  <si>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</si>
  <si>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</si>
  <si>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</si>
  <si>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</si>
  <si>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</si>
  <si>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</si>
  <si>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</si>
  <si>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</si>
  <si>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</si>
  <si>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</si>
  <si>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</si>
  <si>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</si>
  <si>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</si>
  <si>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</si>
  <si>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</si>
  <si>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</si>
  <si>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</si>
  <si>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</si>
  <si>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</si>
  <si>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</si>
  <si>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</si>
  <si>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</si>
  <si>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</si>
  <si>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</si>
  <si>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</si>
  <si>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</si>
  <si>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</si>
  <si>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</si>
  <si>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</si>
  <si>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</si>
  <si>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</si>
  <si>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</si>
  <si>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</si>
  <si>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</si>
  <si>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</si>
  <si>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</si>
  <si>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</si>
  <si>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</si>
  <si>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</si>
  <si>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</si>
  <si>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</si>
  <si>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</si>
  <si>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</si>
  <si>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</si>
  <si>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</si>
  <si>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</si>
  <si>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</si>
  <si>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</si>
  <si>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</si>
  <si>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</si>
  <si>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</si>
  <si>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</si>
  <si>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</si>
  <si>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</si>
  <si>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</si>
  <si>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</si>
  <si>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</si>
  <si>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</si>
  <si>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</si>
  <si>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</si>
  <si>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</si>
  <si>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</si>
  <si>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</si>
  <si>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</si>
  <si>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</si>
  <si>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</si>
  <si>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</si>
  <si>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</si>
  <si>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</si>
  <si>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</si>
  <si>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</si>
  <si>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</si>
  <si>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</si>
  <si>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</si>
  <si>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</si>
  <si>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</si>
  <si>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</si>
  <si>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</si>
  <si>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</si>
  <si>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</si>
  <si>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</si>
  <si>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</si>
  <si>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</si>
  <si>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</si>
  <si>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</si>
  <si>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</si>
  <si>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</si>
  <si>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</si>
  <si>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</si>
  <si>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</si>
  <si>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</si>
  <si>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</si>
  <si>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</si>
  <si>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</si>
  <si>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</si>
  <si>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</si>
  <si>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</si>
  <si>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</si>
  <si>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</si>
  <si>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</si>
  <si>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</si>
  <si>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</si>
  <si>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</si>
  <si>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</si>
  <si>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</si>
  <si>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</si>
  <si>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</si>
  <si>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</si>
  <si>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</si>
  <si>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</si>
  <si>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</si>
  <si>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</si>
  <si>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</si>
  <si>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</si>
  <si>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</si>
  <si>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</si>
  <si>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</si>
  <si>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</si>
  <si>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</si>
  <si>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</si>
  <si>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</si>
  <si>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</si>
  <si>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</si>
  <si>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</si>
  <si>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</si>
  <si>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</si>
  <si>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</si>
  <si>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</si>
  <si>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</si>
  <si>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</si>
  <si>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</si>
  <si>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</si>
  <si>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</si>
  <si>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</si>
  <si>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</si>
  <si>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</si>
  <si>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</si>
  <si>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</si>
  <si>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</si>
  <si>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</si>
  <si>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</si>
  <si>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</si>
  <si>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</si>
  <si>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</si>
  <si>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</si>
  <si>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</si>
  <si>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</si>
  <si>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</si>
  <si>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</si>
  <si>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</si>
  <si>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</si>
  <si>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</si>
  <si>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</si>
  <si>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</si>
  <si>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</si>
  <si>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</si>
  <si>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</si>
  <si>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</si>
  <si>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</si>
  <si>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</si>
  <si>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</si>
  <si>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</si>
  <si>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</si>
  <si>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</si>
  <si>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</si>
  <si>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</si>
  <si>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</si>
  <si>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</si>
  <si>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</si>
  <si>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</si>
  <si>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</si>
  <si>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</si>
  <si>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</si>
  <si>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</si>
  <si>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</si>
  <si>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</si>
  <si>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</si>
  <si>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</si>
  <si>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</si>
  <si>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</si>
  <si>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</si>
  <si>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</si>
  <si>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</si>
  <si>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</si>
  <si>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</si>
  <si>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</si>
  <si>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</si>
  <si>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</si>
  <si>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</si>
  <si>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</si>
  <si>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</si>
  <si>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</si>
  <si>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</si>
  <si>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</si>
  <si>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</si>
  <si>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</si>
  <si>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</si>
  <si>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</si>
  <si>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</si>
  <si>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</si>
  <si>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</si>
  <si>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</si>
  <si>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</si>
  <si>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</si>
  <si>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</si>
  <si>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</si>
  <si>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</si>
  <si>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</si>
  <si>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</si>
  <si>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</si>
  <si>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</si>
  <si>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</si>
  <si>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</si>
  <si>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</si>
  <si>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</si>
  <si>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</si>
  <si>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</si>
  <si>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</si>
  <si>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</si>
  <si>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</si>
  <si>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</si>
  <si>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</si>
  <si>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</si>
  <si>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</si>
  <si>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</si>
  <si>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</si>
  <si>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</si>
  <si>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</si>
  <si>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</si>
  <si>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</si>
  <si>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</si>
  <si>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</si>
  <si>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</si>
  <si>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</si>
  <si>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</si>
  <si>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</si>
  <si>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</si>
  <si>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</si>
  <si>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</si>
  <si>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</si>
  <si>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</si>
  <si>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</si>
  <si>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Polski</t>
  </si>
  <si>
    <t>Roaming w BA, MD, MK, RS, TR, UA</t>
  </si>
  <si>
    <t>Roaming BA, MD, MK, RS, TR, UA içinde</t>
  </si>
  <si>
    <t>Роаминг во БА, MD, MK, RS, TR, UA</t>
  </si>
  <si>
    <t>Roaming - explanation</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</si>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</sst>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88">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1" xfId="0" applyNumberFormat="1" applyFont="1" applyFill="1" applyBorder="1" applyAlignment="1" applyProtection="1">
      <alignment vertical="center"/>
      <protection locked="0"/>
    </xf>
    <xf numFmtId="49" fontId="2" fillId="5" borderId="9" xfId="0" applyNumberFormat="1" applyFont="1" applyFill="1" applyBorder="1" applyAlignment="1" applyProtection="1">
      <alignment vertical="center"/>
      <protection locked="0"/>
    </xf>
    <xf numFmtId="49" fontId="2" fillId="13" borderId="9" xfId="0" applyNumberFormat="1" applyFont="1" applyFill="1" applyBorder="1" applyAlignment="1" applyProtection="1">
      <alignment vertical="center"/>
      <protection locked="0"/>
    </xf>
    <xf numFmtId="49" fontId="2" fillId="13" borderId="18" xfId="0" applyNumberFormat="1" applyFont="1" applyFill="1" applyBorder="1" applyAlignment="1" applyProtection="1">
      <alignment vertical="center"/>
      <protection locked="0"/>
    </xf>
    <xf numFmtId="0" fontId="28" fillId="13" borderId="11" xfId="0" applyFont="1" applyFill="1" applyBorder="1" applyAlignment="1" applyProtection="1">
      <alignment vertical="center"/>
      <protection locked="0"/>
    </xf>
    <xf numFmtId="0" fontId="28" fillId="13" borderId="9" xfId="0" applyFont="1" applyFill="1" applyBorder="1" applyAlignment="1" applyProtection="1">
      <alignment vertical="center"/>
      <protection locked="0"/>
    </xf>
    <xf numFmtId="49" fontId="28" fillId="13" borderId="18" xfId="0" applyNumberFormat="1" applyFont="1" applyFill="1" applyBorder="1" applyAlignment="1" applyProtection="1">
      <alignment vertical="center"/>
      <protection locked="0"/>
    </xf>
    <xf numFmtId="49" fontId="2" fillId="5" borderId="9" xfId="0" quotePrefix="1" applyNumberFormat="1" applyFont="1" applyFill="1" applyBorder="1" applyAlignment="1" applyProtection="1">
      <alignment vertical="center"/>
      <protection locked="0"/>
    </xf>
    <xf numFmtId="49" fontId="2" fillId="5" borderId="18" xfId="0" applyNumberFormat="1" applyFont="1" applyFill="1" applyBorder="1" applyAlignment="1" applyProtection="1">
      <alignment vertical="center"/>
      <protection locked="0"/>
    </xf>
    <xf numFmtId="49" fontId="2" fillId="10" borderId="11" xfId="0" quotePrefix="1" applyNumberFormat="1" applyFont="1" applyFill="1" applyBorder="1" applyAlignment="1" applyProtection="1">
      <alignment vertical="center"/>
      <protection locked="0"/>
    </xf>
    <xf numFmtId="49" fontId="2" fillId="10" borderId="9" xfId="0" quotePrefix="1" applyNumberFormat="1" applyFont="1" applyFill="1" applyBorder="1" applyAlignment="1" applyProtection="1">
      <alignment vertical="center"/>
      <protection locked="0"/>
    </xf>
    <xf numFmtId="49" fontId="2" fillId="10" borderId="18" xfId="0" applyNumberFormat="1" applyFont="1" applyFill="1" applyBorder="1" applyAlignment="1" applyProtection="1">
      <alignment vertical="center"/>
      <protection locked="0"/>
    </xf>
    <xf numFmtId="0" fontId="2" fillId="10" borderId="4" xfId="0" applyNumberFormat="1" applyFont="1" applyFill="1" applyBorder="1" applyProtection="1"/>
    <xf numFmtId="0" fontId="2" fillId="10" borderId="35" xfId="0" applyNumberFormat="1" applyFont="1" applyFill="1" applyBorder="1" applyProtection="1"/>
    <xf numFmtId="0" fontId="2" fillId="10" borderId="6" xfId="0" applyNumberFormat="1" applyFont="1" applyFill="1" applyBorder="1" applyProtection="1"/>
    <xf numFmtId="49" fontId="2" fillId="10" borderId="15" xfId="0" applyNumberFormat="1" applyFont="1" applyFill="1" applyBorder="1" applyProtection="1"/>
    <xf numFmtId="49" fontId="2" fillId="10" borderId="5" xfId="0" applyNumberFormat="1" applyFont="1" applyFill="1" applyBorder="1" applyProtection="1"/>
    <xf numFmtId="49" fontId="2" fillId="10" borderId="6" xfId="0" applyNumberFormat="1" applyFont="1" applyFill="1" applyBorder="1" applyProtection="1"/>
    <xf numFmtId="0" fontId="2" fillId="10" borderId="5" xfId="0" applyNumberFormat="1" applyFont="1" applyFill="1" applyBorder="1" applyProtection="1"/>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4"/>
  <sheetViews>
    <sheetView topLeftCell="I1" zoomScale="70" zoomScaleNormal="70" workbookViewId="0">
      <pane ySplit="2" topLeftCell="A270" activePane="bottomLeft" state="frozen"/>
      <selection sqref="A1:XFD1048576"/>
      <selection pane="bottomLeft" activeCell="L270" sqref="L270"/>
    </sheetView>
  </sheetViews>
  <sheetFormatPr defaultColWidth="9.42578125" defaultRowHeight="12.75" customHeight="1" x14ac:dyDescent="0.2"/>
  <cols>
    <col min="1" max="1" width="9.42578125" style="25"/>
    <col min="2" max="2" width="39.5703125" style="25" customWidth="1"/>
    <col min="3" max="4" width="9.42578125" style="25"/>
    <col min="5" max="6" width="8.5703125" style="25" customWidth="1"/>
    <col min="7" max="8" width="11.42578125" style="25" customWidth="1"/>
    <col min="9" max="9" width="16.5703125" style="25" customWidth="1"/>
    <col min="10" max="10" width="27.5703125" style="25" customWidth="1"/>
    <col min="11" max="11" width="5.42578125" style="25" customWidth="1"/>
    <col min="12" max="12" width="39.140625" style="25" customWidth="1"/>
    <col min="13" max="13" width="51.5703125" style="25" customWidth="1"/>
    <col min="14" max="14" width="17.42578125" style="25" customWidth="1"/>
    <col min="15" max="29" width="15.5703125" style="25" customWidth="1"/>
    <col min="30" max="38" width="4.5703125" style="25" customWidth="1"/>
    <col min="39" max="40" width="10" style="38" customWidth="1"/>
    <col min="41" max="41" width="4.5703125" style="25" customWidth="1"/>
    <col min="42" max="42" width="11.42578125" style="25" bestFit="1" customWidth="1"/>
    <col min="43" max="44" width="9.42578125" style="25"/>
    <col min="45" max="45" width="1.5703125" style="25" customWidth="1"/>
    <col min="46" max="46" width="9.42578125" style="25"/>
    <col min="47" max="47" width="35.42578125" style="25" bestFit="1" customWidth="1"/>
    <col min="48" max="48" width="38.42578125" style="25" bestFit="1" customWidth="1"/>
    <col min="49" max="49" width="9.42578125" style="25"/>
    <col min="50" max="50" width="1.5703125" style="25" customWidth="1"/>
    <col min="51" max="62" width="9.42578125" style="25"/>
    <col min="63" max="63" width="34.5703125" style="25" bestFit="1" customWidth="1"/>
    <col min="64" max="16384" width="9.42578125" style="25"/>
  </cols>
  <sheetData>
    <row r="1" spans="1:68" s="27" customFormat="1" ht="12.75" customHeight="1" x14ac:dyDescent="0.2">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8.25" x14ac:dyDescent="0.2">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2067</v>
      </c>
      <c r="T2" s="29" t="s">
        <v>837</v>
      </c>
      <c r="U2" s="29" t="s">
        <v>838</v>
      </c>
      <c r="V2" s="29" t="s">
        <v>2739</v>
      </c>
      <c r="W2" s="29" t="s">
        <v>839</v>
      </c>
      <c r="X2" s="34" t="s">
        <v>845</v>
      </c>
      <c r="Y2" s="29" t="s">
        <v>840</v>
      </c>
      <c r="Z2" s="29" t="s">
        <v>841</v>
      </c>
      <c r="AA2" s="34" t="s">
        <v>842</v>
      </c>
      <c r="AB2" s="29" t="s">
        <v>843</v>
      </c>
      <c r="AC2" s="29" t="s">
        <v>844</v>
      </c>
      <c r="AD2" s="34" t="s">
        <v>848</v>
      </c>
      <c r="AE2" s="34" t="s">
        <v>849</v>
      </c>
      <c r="AF2" s="34" t="s">
        <v>850</v>
      </c>
      <c r="AG2" s="34" t="s">
        <v>851</v>
      </c>
      <c r="AH2" s="34" t="s">
        <v>852</v>
      </c>
      <c r="AI2" s="34" t="s">
        <v>853</v>
      </c>
      <c r="AJ2" s="34" t="s">
        <v>854</v>
      </c>
      <c r="AK2" s="34" t="s">
        <v>855</v>
      </c>
      <c r="AM2" s="37" t="s">
        <v>846</v>
      </c>
      <c r="AN2" s="37" t="s">
        <v>847</v>
      </c>
      <c r="AP2" s="26" t="s">
        <v>586</v>
      </c>
      <c r="AQ2" s="26" t="s">
        <v>568</v>
      </c>
      <c r="AR2" s="26" t="s">
        <v>579</v>
      </c>
      <c r="AY2" s="26" t="s">
        <v>880</v>
      </c>
      <c r="AZ2" s="195" t="s">
        <v>2473</v>
      </c>
      <c r="BA2" s="26" t="s">
        <v>891</v>
      </c>
      <c r="BI2" s="26" t="s">
        <v>1213</v>
      </c>
    </row>
    <row r="3" spans="1:68" ht="12.75" customHeight="1" x14ac:dyDescent="0.2">
      <c r="A3" s="25">
        <v>1</v>
      </c>
      <c r="B3" s="25" t="s">
        <v>0</v>
      </c>
      <c r="C3" s="25" t="s">
        <v>1</v>
      </c>
      <c r="D3" s="25">
        <v>2</v>
      </c>
      <c r="E3" s="25">
        <v>1</v>
      </c>
      <c r="F3" s="25">
        <v>2</v>
      </c>
      <c r="G3" s="25" t="s">
        <v>2</v>
      </c>
      <c r="H3" s="25" t="s">
        <v>2</v>
      </c>
      <c r="I3" s="25" t="s">
        <v>3</v>
      </c>
      <c r="J3" s="30" t="s">
        <v>4</v>
      </c>
      <c r="L3" s="25">
        <v>1</v>
      </c>
      <c r="T3"/>
      <c r="AM3" s="72" t="str">
        <f>$M$2</f>
        <v>English</v>
      </c>
      <c r="AN3" s="38">
        <f>$M$1</f>
        <v>1</v>
      </c>
      <c r="AP3" s="25" t="s">
        <v>856</v>
      </c>
      <c r="AQ3" s="25" t="s">
        <v>570</v>
      </c>
      <c r="AR3" s="25">
        <v>710101</v>
      </c>
      <c r="AT3" s="25">
        <v>2</v>
      </c>
      <c r="AU3" s="25" t="s">
        <v>1038</v>
      </c>
      <c r="AV3" s="25" t="str">
        <f t="shared" ref="AV3:AV10" si="0">AT3&amp;" - "&amp;AU3</f>
        <v>2 - Okresný Súd Bratislava I</v>
      </c>
      <c r="AX3" s="25" t="s">
        <v>876</v>
      </c>
      <c r="AY3" s="25">
        <f ca="1">VALUE(RIGHT(YEAR(TODAY()),2))</f>
        <v>26</v>
      </c>
      <c r="AZ3" t="s">
        <v>2474</v>
      </c>
      <c r="BA3" t="s">
        <v>569</v>
      </c>
      <c r="BB3" s="238" t="s">
        <v>2711</v>
      </c>
      <c r="BC3" s="25" t="s">
        <v>943</v>
      </c>
      <c r="BD3" s="25">
        <v>0</v>
      </c>
      <c r="BE3" t="s">
        <v>2408</v>
      </c>
      <c r="BF3" s="25">
        <v>1</v>
      </c>
      <c r="BG3" s="25" t="s">
        <v>1046</v>
      </c>
      <c r="BH3" s="25" t="str">
        <f>BF3&amp;" / "&amp;BG3</f>
        <v>1 / Pš</v>
      </c>
      <c r="BI3" s="25" t="s">
        <v>1214</v>
      </c>
      <c r="BJ3" s="25">
        <v>1</v>
      </c>
      <c r="BK3" s="25" t="s">
        <v>1012</v>
      </c>
      <c r="BL3" s="25" t="s">
        <v>1013</v>
      </c>
      <c r="BM3" s="25" t="str">
        <f>BJ3&amp;" - "&amp;BL3</f>
        <v>1 - štátny podnik</v>
      </c>
      <c r="BP3" s="25" t="s">
        <v>2522</v>
      </c>
    </row>
    <row r="4" spans="1:68" ht="12.75" customHeight="1" x14ac:dyDescent="0.2">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857</v>
      </c>
      <c r="AQ4" s="33" t="s">
        <v>571</v>
      </c>
      <c r="AR4" s="25">
        <v>710102</v>
      </c>
      <c r="AT4" s="25">
        <v>3</v>
      </c>
      <c r="AU4" s="25" t="s">
        <v>1039</v>
      </c>
      <c r="AV4" s="25" t="str">
        <f t="shared" si="0"/>
        <v>3 - Okresný Súd Banská Bystrica</v>
      </c>
      <c r="AX4" s="25" t="s">
        <v>876</v>
      </c>
      <c r="AY4" s="25">
        <f ca="1">AY3+1</f>
        <v>27</v>
      </c>
      <c r="AZ4" t="s">
        <v>2475</v>
      </c>
      <c r="BA4" t="s">
        <v>2687</v>
      </c>
      <c r="BB4" s="238">
        <v>1</v>
      </c>
      <c r="BC4" s="25" t="s">
        <v>944</v>
      </c>
      <c r="BD4" s="25">
        <v>1</v>
      </c>
      <c r="BE4" t="s">
        <v>2409</v>
      </c>
      <c r="BF4" s="25">
        <v>2</v>
      </c>
      <c r="BG4" s="25" t="s">
        <v>1047</v>
      </c>
      <c r="BH4" s="25" t="str">
        <f t="shared" ref="BH4:BH10" si="1">BF4&amp;" / "&amp;BG4</f>
        <v>2 / Sa</v>
      </c>
      <c r="BI4" s="25" t="s">
        <v>1215</v>
      </c>
      <c r="BJ4" s="25">
        <v>2</v>
      </c>
      <c r="BK4" s="25" t="s">
        <v>1014</v>
      </c>
      <c r="BL4" s="25" t="s">
        <v>1015</v>
      </c>
      <c r="BM4" s="25" t="str">
        <f t="shared" ref="BM4:BM16" si="2">BJ4&amp;" - "&amp;BL4</f>
        <v>2 - akciová spoločnosť</v>
      </c>
      <c r="BP4" s="25" t="s">
        <v>2523</v>
      </c>
    </row>
    <row r="5" spans="1:68" ht="12.75" customHeight="1" x14ac:dyDescent="0.2">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1115</v>
      </c>
      <c r="R5" s="25" t="s">
        <v>764</v>
      </c>
      <c r="S5" s="25" t="s">
        <v>1475</v>
      </c>
      <c r="T5" s="84" t="s">
        <v>1727</v>
      </c>
      <c r="U5" s="140" t="s">
        <v>1608</v>
      </c>
      <c r="V5" s="25" t="s">
        <v>162</v>
      </c>
      <c r="W5" s="25" t="s">
        <v>710</v>
      </c>
      <c r="X5" s="145" t="s">
        <v>1475</v>
      </c>
      <c r="AM5" s="72" t="str">
        <f>$O$2</f>
        <v>Czech</v>
      </c>
      <c r="AN5" s="38">
        <f>$O$1</f>
        <v>3</v>
      </c>
      <c r="AP5" s="25" t="s">
        <v>858</v>
      </c>
      <c r="AQ5" s="25" t="s">
        <v>572</v>
      </c>
      <c r="AR5" s="25">
        <v>710103</v>
      </c>
      <c r="AT5" s="25">
        <v>4</v>
      </c>
      <c r="AU5" s="25" t="s">
        <v>1040</v>
      </c>
      <c r="AV5" s="25" t="str">
        <f t="shared" si="0"/>
        <v>4 - Okresný Súd Košice I</v>
      </c>
      <c r="AX5" s="25" t="s">
        <v>876</v>
      </c>
      <c r="AY5" s="25">
        <f t="shared" ref="AY5:AY10" ca="1" si="3">AY4+1</f>
        <v>28</v>
      </c>
      <c r="AZ5" t="s">
        <v>2476</v>
      </c>
      <c r="BA5" t="s">
        <v>155</v>
      </c>
      <c r="BB5" s="238">
        <v>2</v>
      </c>
      <c r="BC5" s="25" t="s">
        <v>945</v>
      </c>
      <c r="BD5" s="25">
        <v>2</v>
      </c>
      <c r="BE5" t="s">
        <v>2410</v>
      </c>
      <c r="BF5" s="25">
        <v>3</v>
      </c>
      <c r="BG5" s="25" t="s">
        <v>1048</v>
      </c>
      <c r="BH5" s="25" t="str">
        <f t="shared" si="1"/>
        <v>3 / Sro</v>
      </c>
      <c r="BI5" s="25" t="s">
        <v>2211</v>
      </c>
      <c r="BJ5" s="25">
        <v>3</v>
      </c>
      <c r="BK5" s="25" t="s">
        <v>1016</v>
      </c>
      <c r="BL5" s="25" t="s">
        <v>1017</v>
      </c>
      <c r="BM5" s="25" t="str">
        <f t="shared" si="2"/>
        <v>3 - spoločnosť s ručením obmedzeným</v>
      </c>
      <c r="BP5" s="25" t="s">
        <v>2524</v>
      </c>
    </row>
    <row r="6" spans="1:68" ht="12.75" customHeight="1" x14ac:dyDescent="0.2">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1116</v>
      </c>
      <c r="R6" s="25" t="s">
        <v>765</v>
      </c>
      <c r="S6" s="25" t="s">
        <v>1476</v>
      </c>
      <c r="T6" s="84" t="s">
        <v>1728</v>
      </c>
      <c r="U6" s="140" t="s">
        <v>1609</v>
      </c>
      <c r="V6" s="25" t="s">
        <v>166</v>
      </c>
      <c r="W6" s="25" t="s">
        <v>1139</v>
      </c>
      <c r="X6" s="146" t="s">
        <v>1476</v>
      </c>
      <c r="AM6" s="72" t="str">
        <f>$P$2</f>
        <v>Slovak</v>
      </c>
      <c r="AN6" s="38">
        <f>$P$1</f>
        <v>4</v>
      </c>
      <c r="AP6" s="25" t="s">
        <v>859</v>
      </c>
      <c r="AQ6" s="25" t="s">
        <v>573</v>
      </c>
      <c r="AR6" s="25">
        <v>710104</v>
      </c>
      <c r="AT6" s="25">
        <v>5</v>
      </c>
      <c r="AU6" s="25" t="s">
        <v>1041</v>
      </c>
      <c r="AV6" s="25" t="str">
        <f t="shared" si="0"/>
        <v>5 - Okresný Súd Žilina</v>
      </c>
      <c r="AX6" s="25" t="s">
        <v>876</v>
      </c>
      <c r="AY6" s="25">
        <f t="shared" ca="1" si="3"/>
        <v>29</v>
      </c>
      <c r="AZ6" t="s">
        <v>2477</v>
      </c>
      <c r="BA6" t="s">
        <v>2688</v>
      </c>
      <c r="BB6" s="238">
        <v>3</v>
      </c>
      <c r="BC6" s="25" t="s">
        <v>946</v>
      </c>
      <c r="BD6" s="25">
        <v>3</v>
      </c>
      <c r="BE6" t="s">
        <v>2411</v>
      </c>
      <c r="BF6" s="25">
        <v>4</v>
      </c>
      <c r="BG6" s="25" t="s">
        <v>1049</v>
      </c>
      <c r="BH6" s="25" t="str">
        <f t="shared" si="1"/>
        <v>4 / Sr</v>
      </c>
      <c r="BI6" s="25" t="s">
        <v>2704</v>
      </c>
      <c r="BJ6" s="25">
        <v>4</v>
      </c>
      <c r="BK6" s="25" t="s">
        <v>1018</v>
      </c>
      <c r="BL6" s="25" t="s">
        <v>1019</v>
      </c>
      <c r="BM6" s="25" t="str">
        <f t="shared" si="2"/>
        <v>4 - verejná obchodná spoločnosť</v>
      </c>
      <c r="BP6" s="25" t="s">
        <v>2525</v>
      </c>
    </row>
    <row r="7" spans="1:68" ht="12.75" customHeight="1" x14ac:dyDescent="0.2">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1477</v>
      </c>
      <c r="T7" s="84" t="s">
        <v>1729</v>
      </c>
      <c r="U7" s="140" t="s">
        <v>173</v>
      </c>
      <c r="V7" s="25" t="s">
        <v>174</v>
      </c>
      <c r="W7" s="25" t="s">
        <v>175</v>
      </c>
      <c r="X7" s="146" t="s">
        <v>1477</v>
      </c>
      <c r="AM7" s="72" t="str">
        <f>$Q$2</f>
        <v>Hungarian</v>
      </c>
      <c r="AN7" s="38">
        <f>$Q$1</f>
        <v>5</v>
      </c>
      <c r="AP7" s="25" t="s">
        <v>860</v>
      </c>
      <c r="AQ7" s="25" t="s">
        <v>574</v>
      </c>
      <c r="AR7" s="25">
        <v>710105</v>
      </c>
      <c r="AT7" s="25">
        <v>6</v>
      </c>
      <c r="AU7" s="25" t="s">
        <v>1042</v>
      </c>
      <c r="AV7" s="25" t="str">
        <f t="shared" si="0"/>
        <v>6 - Okresný Súd Trenčín</v>
      </c>
      <c r="AX7" s="25" t="s">
        <v>876</v>
      </c>
      <c r="AY7" s="25">
        <f t="shared" ca="1" si="3"/>
        <v>30</v>
      </c>
      <c r="AZ7" t="s">
        <v>2478</v>
      </c>
      <c r="BA7" t="s">
        <v>40</v>
      </c>
      <c r="BB7" s="238" t="s">
        <v>2399</v>
      </c>
      <c r="BC7" s="25" t="s">
        <v>947</v>
      </c>
      <c r="BD7" s="25">
        <v>4</v>
      </c>
      <c r="BE7" t="s">
        <v>2412</v>
      </c>
      <c r="BF7" s="25">
        <v>5</v>
      </c>
      <c r="BG7" s="25" t="s">
        <v>1050</v>
      </c>
      <c r="BH7" s="25" t="str">
        <f t="shared" si="1"/>
        <v>5 / Firm</v>
      </c>
      <c r="BI7" s="25" t="s">
        <v>876</v>
      </c>
      <c r="BJ7" s="25">
        <v>5</v>
      </c>
      <c r="BK7" s="25" t="s">
        <v>1020</v>
      </c>
      <c r="BL7" s="25" t="s">
        <v>1021</v>
      </c>
      <c r="BM7" s="25" t="str">
        <f t="shared" si="2"/>
        <v>5 - komanditná spoločnosť</v>
      </c>
      <c r="BP7" s="25" t="s">
        <v>2526</v>
      </c>
    </row>
    <row r="8" spans="1:68" ht="12.75" customHeight="1" x14ac:dyDescent="0.2">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861</v>
      </c>
      <c r="AQ8" s="25" t="s">
        <v>575</v>
      </c>
      <c r="AR8" s="25">
        <v>710106</v>
      </c>
      <c r="AT8" s="25">
        <v>7</v>
      </c>
      <c r="AU8" s="25" t="s">
        <v>1043</v>
      </c>
      <c r="AV8" s="25" t="str">
        <f t="shared" si="0"/>
        <v>7 - Okresný Súd Trnava</v>
      </c>
      <c r="AX8" s="25" t="s">
        <v>876</v>
      </c>
      <c r="AY8" s="25">
        <f t="shared" ca="1" si="3"/>
        <v>31</v>
      </c>
      <c r="BA8" t="s">
        <v>4</v>
      </c>
      <c r="BB8" s="238" t="s">
        <v>2400</v>
      </c>
      <c r="BC8" s="25" t="s">
        <v>948</v>
      </c>
      <c r="BD8" s="25">
        <v>5</v>
      </c>
      <c r="BF8" s="25">
        <v>6</v>
      </c>
      <c r="BG8" s="25" t="s">
        <v>950</v>
      </c>
      <c r="BH8" s="25" t="str">
        <f t="shared" si="1"/>
        <v>6 / Dr</v>
      </c>
      <c r="BI8" s="25" t="s">
        <v>876</v>
      </c>
      <c r="BJ8" s="25">
        <v>6</v>
      </c>
      <c r="BK8" s="25" t="s">
        <v>1022</v>
      </c>
      <c r="BL8" s="25" t="s">
        <v>1023</v>
      </c>
      <c r="BM8" s="25" t="str">
        <f t="shared" si="2"/>
        <v>6 - samostatne podnikajúca fyz. osoba</v>
      </c>
      <c r="BP8" s="25" t="s">
        <v>2527</v>
      </c>
    </row>
    <row r="9" spans="1:68" ht="12.75" customHeight="1" x14ac:dyDescent="0.2">
      <c r="A9" s="25">
        <v>7</v>
      </c>
      <c r="B9" s="25" t="s">
        <v>17</v>
      </c>
      <c r="C9" s="25" t="s">
        <v>1</v>
      </c>
      <c r="D9" s="25">
        <v>60</v>
      </c>
      <c r="E9" s="25">
        <v>60</v>
      </c>
      <c r="F9" s="25">
        <v>119</v>
      </c>
      <c r="G9" s="32" t="s">
        <v>2</v>
      </c>
      <c r="H9" s="25" t="s">
        <v>14</v>
      </c>
      <c r="I9" s="25" t="s">
        <v>18</v>
      </c>
      <c r="J9" s="30" t="s">
        <v>19</v>
      </c>
      <c r="L9" s="25">
        <v>7</v>
      </c>
      <c r="M9" s="28" t="s">
        <v>1177</v>
      </c>
      <c r="N9" s="28" t="s">
        <v>2130</v>
      </c>
      <c r="O9" s="28" t="s">
        <v>372</v>
      </c>
      <c r="P9" s="28" t="s">
        <v>373</v>
      </c>
      <c r="Q9" s="28" t="s">
        <v>374</v>
      </c>
      <c r="R9" s="25" t="s">
        <v>375</v>
      </c>
      <c r="S9" s="25" t="s">
        <v>1478</v>
      </c>
      <c r="T9" s="84" t="s">
        <v>1730</v>
      </c>
      <c r="U9" s="84" t="s">
        <v>1610</v>
      </c>
      <c r="V9" s="25" t="s">
        <v>377</v>
      </c>
      <c r="W9" s="25" t="s">
        <v>378</v>
      </c>
      <c r="X9" s="83" t="s">
        <v>1478</v>
      </c>
      <c r="AM9" s="73" t="s">
        <v>838</v>
      </c>
      <c r="AN9" s="38">
        <v>9</v>
      </c>
      <c r="AP9" s="25" t="s">
        <v>2066</v>
      </c>
      <c r="AQ9" s="25" t="s">
        <v>576</v>
      </c>
      <c r="AR9" s="25">
        <v>710109</v>
      </c>
      <c r="AT9" s="25">
        <v>8</v>
      </c>
      <c r="AU9" s="25" t="s">
        <v>1044</v>
      </c>
      <c r="AV9" s="25" t="str">
        <f t="shared" si="0"/>
        <v>8 - Okresný Súd Prešov</v>
      </c>
      <c r="AX9" s="25" t="s">
        <v>876</v>
      </c>
      <c r="AY9" s="25">
        <f t="shared" ca="1" si="3"/>
        <v>32</v>
      </c>
      <c r="BA9" t="s">
        <v>706</v>
      </c>
      <c r="BB9" s="238" t="s">
        <v>2401</v>
      </c>
      <c r="BC9" s="25" t="s">
        <v>949</v>
      </c>
      <c r="BD9" s="25">
        <v>6</v>
      </c>
      <c r="BF9" s="25">
        <v>7</v>
      </c>
      <c r="BG9" s="25" t="s">
        <v>1051</v>
      </c>
      <c r="BH9" s="25" t="str">
        <f t="shared" si="1"/>
        <v>7 / Po</v>
      </c>
      <c r="BI9" s="25" t="s">
        <v>876</v>
      </c>
      <c r="BJ9" s="25">
        <v>7</v>
      </c>
      <c r="BK9" s="25" t="s">
        <v>1024</v>
      </c>
      <c r="BL9" s="25" t="s">
        <v>1025</v>
      </c>
      <c r="BM9" s="25" t="str">
        <f t="shared" si="2"/>
        <v>7 - družstvo</v>
      </c>
      <c r="BP9" s="25" t="s">
        <v>2528</v>
      </c>
    </row>
    <row r="10" spans="1:68" ht="12.6" customHeight="1" x14ac:dyDescent="0.2">
      <c r="A10" s="25">
        <v>8</v>
      </c>
      <c r="B10" s="25" t="s">
        <v>20</v>
      </c>
      <c r="C10" s="25" t="s">
        <v>1</v>
      </c>
      <c r="D10" s="25">
        <v>50</v>
      </c>
      <c r="E10" s="25">
        <v>120</v>
      </c>
      <c r="F10" s="25">
        <v>169</v>
      </c>
      <c r="G10" s="32" t="s">
        <v>2</v>
      </c>
      <c r="H10" s="25" t="s">
        <v>14</v>
      </c>
      <c r="I10" s="25" t="s">
        <v>21</v>
      </c>
      <c r="J10" s="30" t="s">
        <v>22</v>
      </c>
      <c r="L10" s="25">
        <v>8</v>
      </c>
      <c r="M10" s="28" t="s">
        <v>1179</v>
      </c>
      <c r="N10" s="28" t="s">
        <v>194</v>
      </c>
      <c r="O10" s="28" t="s">
        <v>380</v>
      </c>
      <c r="P10" s="28" t="s">
        <v>381</v>
      </c>
      <c r="Q10" s="28" t="s">
        <v>792</v>
      </c>
      <c r="R10" s="25" t="s">
        <v>382</v>
      </c>
      <c r="S10" s="25" t="s">
        <v>1479</v>
      </c>
      <c r="T10" s="84" t="s">
        <v>1731</v>
      </c>
      <c r="U10" s="84" t="s">
        <v>1611</v>
      </c>
      <c r="V10" s="25" t="s">
        <v>384</v>
      </c>
      <c r="W10" s="25" t="s">
        <v>385</v>
      </c>
      <c r="X10" s="85" t="s">
        <v>1479</v>
      </c>
      <c r="AM10" s="73" t="str">
        <f>$T$2</f>
        <v>Bulgarian</v>
      </c>
      <c r="AN10" s="38">
        <f>$T$1</f>
        <v>8</v>
      </c>
      <c r="AP10" s="25" t="s">
        <v>862</v>
      </c>
      <c r="AQ10" s="25" t="s">
        <v>577</v>
      </c>
      <c r="AR10" s="25">
        <v>710110</v>
      </c>
      <c r="AT10" s="25">
        <v>9</v>
      </c>
      <c r="AU10" s="25" t="s">
        <v>1045</v>
      </c>
      <c r="AV10" s="25" t="str">
        <f t="shared" si="0"/>
        <v>9 - Okresný Súd Nitra</v>
      </c>
      <c r="AY10" s="25">
        <f t="shared" ca="1" si="3"/>
        <v>33</v>
      </c>
      <c r="BA10" t="s">
        <v>150</v>
      </c>
      <c r="BB10" s="238" t="s">
        <v>2402</v>
      </c>
      <c r="BD10" s="25">
        <v>9</v>
      </c>
      <c r="BF10" s="25">
        <v>8</v>
      </c>
      <c r="BG10" s="25" t="s">
        <v>1052</v>
      </c>
      <c r="BH10" s="25" t="str">
        <f t="shared" si="1"/>
        <v>8 / Pšn</v>
      </c>
      <c r="BI10" s="25" t="s">
        <v>876</v>
      </c>
      <c r="BJ10" s="25">
        <v>8</v>
      </c>
      <c r="BK10" s="25" t="s">
        <v>1026</v>
      </c>
      <c r="BL10" s="25" t="s">
        <v>1027</v>
      </c>
      <c r="BM10" s="25" t="str">
        <f t="shared" si="2"/>
        <v>8 - organizačná zložka podniku</v>
      </c>
      <c r="BP10" s="25" t="s">
        <v>2529</v>
      </c>
    </row>
    <row r="11" spans="1:68" ht="12.75" customHeight="1" x14ac:dyDescent="0.2">
      <c r="A11" s="25">
        <v>9</v>
      </c>
      <c r="B11" s="25" t="s">
        <v>1175</v>
      </c>
      <c r="C11" s="25" t="s">
        <v>1</v>
      </c>
      <c r="D11" s="25">
        <v>60</v>
      </c>
      <c r="E11" s="25">
        <v>170</v>
      </c>
      <c r="F11" s="25">
        <v>229</v>
      </c>
      <c r="G11" s="25" t="s">
        <v>2</v>
      </c>
      <c r="H11" s="25" t="s">
        <v>14</v>
      </c>
      <c r="I11" s="25" t="s">
        <v>24</v>
      </c>
      <c r="J11" s="30" t="s">
        <v>25</v>
      </c>
      <c r="L11" s="25">
        <v>9</v>
      </c>
      <c r="M11" s="70" t="s">
        <v>1175</v>
      </c>
      <c r="N11" s="28" t="s">
        <v>1229</v>
      </c>
      <c r="O11" s="28" t="s">
        <v>1228</v>
      </c>
      <c r="P11" s="28" t="s">
        <v>1227</v>
      </c>
      <c r="Q11" s="78" t="s">
        <v>1388</v>
      </c>
      <c r="R11" s="25" t="s">
        <v>766</v>
      </c>
      <c r="S11" s="25" t="s">
        <v>1480</v>
      </c>
      <c r="T11" s="84" t="s">
        <v>1732</v>
      </c>
      <c r="U11" s="147" t="s">
        <v>2068</v>
      </c>
      <c r="V11" s="25" t="s">
        <v>798</v>
      </c>
      <c r="W11" s="25" t="s">
        <v>366</v>
      </c>
      <c r="X11" s="85" t="s">
        <v>1480</v>
      </c>
      <c r="AM11" s="73" t="str">
        <f>$X$2</f>
        <v>Moldovian</v>
      </c>
      <c r="AN11" s="38">
        <f>$X$1</f>
        <v>12</v>
      </c>
      <c r="AP11" s="25" t="s">
        <v>863</v>
      </c>
      <c r="AQ11" s="50" t="s">
        <v>578</v>
      </c>
      <c r="AR11" s="49">
        <v>710111</v>
      </c>
      <c r="BA11" t="s">
        <v>2682</v>
      </c>
      <c r="BB11" s="238" t="s">
        <v>2403</v>
      </c>
      <c r="BJ11" s="25">
        <v>11</v>
      </c>
      <c r="BK11" s="25" t="s">
        <v>1028</v>
      </c>
      <c r="BL11" s="25" t="s">
        <v>1029</v>
      </c>
      <c r="BM11" s="25" t="str">
        <f t="shared" si="2"/>
        <v>11 - organizačná zložka zahran. osoby</v>
      </c>
      <c r="BP11" s="25" t="s">
        <v>2530</v>
      </c>
    </row>
    <row r="12" spans="1:68" ht="12.75" customHeight="1" x14ac:dyDescent="0.2">
      <c r="A12" s="25">
        <v>10</v>
      </c>
      <c r="B12" s="25" t="s">
        <v>23</v>
      </c>
      <c r="C12" s="25" t="s">
        <v>1</v>
      </c>
      <c r="D12" s="25">
        <v>60</v>
      </c>
      <c r="E12" s="25">
        <v>170</v>
      </c>
      <c r="F12" s="25">
        <v>229</v>
      </c>
      <c r="G12" s="25" t="s">
        <v>2</v>
      </c>
      <c r="H12" s="25" t="s">
        <v>14</v>
      </c>
      <c r="I12" s="25" t="s">
        <v>24</v>
      </c>
      <c r="J12" s="30" t="s">
        <v>25</v>
      </c>
      <c r="L12" s="25">
        <v>10</v>
      </c>
      <c r="M12" s="70" t="s">
        <v>1176</v>
      </c>
      <c r="N12" s="28" t="s">
        <v>2131</v>
      </c>
      <c r="O12" s="28" t="s">
        <v>364</v>
      </c>
      <c r="P12" s="28" t="s">
        <v>365</v>
      </c>
      <c r="Q12" s="78" t="s">
        <v>1389</v>
      </c>
      <c r="R12" s="25" t="s">
        <v>766</v>
      </c>
      <c r="S12" s="25" t="s">
        <v>1481</v>
      </c>
      <c r="T12" s="84" t="s">
        <v>1733</v>
      </c>
      <c r="U12" s="84" t="s">
        <v>1613</v>
      </c>
      <c r="V12" s="25" t="s">
        <v>798</v>
      </c>
      <c r="W12" s="25" t="s">
        <v>366</v>
      </c>
      <c r="X12" s="85" t="s">
        <v>1481</v>
      </c>
      <c r="AM12" s="73"/>
      <c r="AP12" s="25" t="s">
        <v>863</v>
      </c>
      <c r="AQ12" s="50" t="s">
        <v>578</v>
      </c>
      <c r="AR12" s="49">
        <v>710111</v>
      </c>
      <c r="BA12" t="s">
        <v>2683</v>
      </c>
      <c r="BB12" s="238" t="s">
        <v>2404</v>
      </c>
      <c r="BJ12" s="25">
        <v>11</v>
      </c>
      <c r="BK12" s="25" t="s">
        <v>1028</v>
      </c>
      <c r="BL12" s="25" t="s">
        <v>1029</v>
      </c>
      <c r="BM12" s="25" t="str">
        <f t="shared" ref="BM12" si="4">BJ12&amp;" - "&amp;BL12</f>
        <v>11 - organizačná zložka zahran. osoby</v>
      </c>
      <c r="BP12" s="25" t="s">
        <v>2531</v>
      </c>
    </row>
    <row r="13" spans="1:68" ht="12.75" customHeight="1" x14ac:dyDescent="0.2">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6" t="s">
        <v>2594</v>
      </c>
      <c r="R13" s="25" t="s">
        <v>1125</v>
      </c>
      <c r="S13" s="25" t="s">
        <v>1482</v>
      </c>
      <c r="T13" s="84" t="s">
        <v>1734</v>
      </c>
      <c r="U13" s="147" t="s">
        <v>2069</v>
      </c>
      <c r="V13" s="25" t="s">
        <v>799</v>
      </c>
      <c r="W13" s="25" t="s">
        <v>177</v>
      </c>
      <c r="X13" s="85" t="s">
        <v>2079</v>
      </c>
      <c r="AM13" s="73" t="str">
        <f>$V$2</f>
        <v>Polski</v>
      </c>
      <c r="AN13" s="38">
        <f>$V$1</f>
        <v>10</v>
      </c>
      <c r="AP13" s="25" t="s">
        <v>864</v>
      </c>
      <c r="AQ13" s="50" t="s">
        <v>830</v>
      </c>
      <c r="AR13" s="49">
        <v>710114</v>
      </c>
      <c r="BA13" t="s">
        <v>791</v>
      </c>
      <c r="BB13" s="238" t="s">
        <v>2405</v>
      </c>
      <c r="BJ13" s="25">
        <v>14</v>
      </c>
      <c r="BK13" s="25" t="s">
        <v>1030</v>
      </c>
      <c r="BL13" s="25" t="s">
        <v>1031</v>
      </c>
      <c r="BM13" s="25" t="str">
        <f t="shared" si="2"/>
        <v>14 - obecný podnik</v>
      </c>
      <c r="BP13" s="25" t="s">
        <v>2532</v>
      </c>
    </row>
    <row r="14" spans="1:68" ht="12.75" customHeight="1" x14ac:dyDescent="0.2">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1390</v>
      </c>
      <c r="R14" s="25" t="s">
        <v>767</v>
      </c>
      <c r="S14" s="25" t="s">
        <v>1483</v>
      </c>
      <c r="T14" s="84" t="s">
        <v>1735</v>
      </c>
      <c r="U14" s="148" t="s">
        <v>1614</v>
      </c>
      <c r="V14" s="25" t="s">
        <v>805</v>
      </c>
      <c r="W14" s="25" t="s">
        <v>1140</v>
      </c>
      <c r="X14" s="140" t="s">
        <v>1483</v>
      </c>
      <c r="AM14" s="73" t="str">
        <f>$W$2</f>
        <v>Turkisch</v>
      </c>
      <c r="AN14" s="38">
        <f>$W$1</f>
        <v>11</v>
      </c>
      <c r="BA14" t="s">
        <v>152</v>
      </c>
      <c r="BB14" s="238" t="s">
        <v>2406</v>
      </c>
      <c r="BJ14" s="25">
        <v>15</v>
      </c>
      <c r="BK14" s="25" t="s">
        <v>1032</v>
      </c>
      <c r="BL14" s="25" t="s">
        <v>1033</v>
      </c>
      <c r="BM14" s="25" t="str">
        <f t="shared" si="2"/>
        <v>15 - obecný úrad</v>
      </c>
      <c r="BP14" s="25" t="s">
        <v>2533</v>
      </c>
    </row>
    <row r="15" spans="1:68" ht="12.75" customHeight="1" x14ac:dyDescent="0.2">
      <c r="A15" s="25">
        <v>12</v>
      </c>
      <c r="B15" s="25" t="s">
        <v>16</v>
      </c>
      <c r="D15" s="25">
        <v>2</v>
      </c>
      <c r="E15" s="25">
        <v>261</v>
      </c>
      <c r="F15" s="25">
        <v>262</v>
      </c>
      <c r="G15" s="25" t="s">
        <v>14</v>
      </c>
      <c r="H15" s="25" t="s">
        <v>14</v>
      </c>
      <c r="I15" s="25" t="s">
        <v>16</v>
      </c>
      <c r="J15" s="30"/>
      <c r="L15" s="25">
        <v>12</v>
      </c>
      <c r="M15" s="71" t="s">
        <v>997</v>
      </c>
      <c r="N15" s="28" t="s">
        <v>2132</v>
      </c>
      <c r="O15" s="28" t="s">
        <v>1000</v>
      </c>
      <c r="P15" s="28" t="s">
        <v>1001</v>
      </c>
      <c r="Q15" s="75" t="s">
        <v>1391</v>
      </c>
      <c r="R15" s="28" t="s">
        <v>1002</v>
      </c>
      <c r="S15" s="28" t="s">
        <v>1484</v>
      </c>
      <c r="T15" s="84" t="s">
        <v>1736</v>
      </c>
      <c r="U15" s="84" t="s">
        <v>1615</v>
      </c>
      <c r="V15" s="28" t="s">
        <v>1003</v>
      </c>
      <c r="W15" s="28" t="s">
        <v>1004</v>
      </c>
      <c r="X15" s="85" t="s">
        <v>1484</v>
      </c>
      <c r="Y15" s="28" t="s">
        <v>999</v>
      </c>
      <c r="Z15" s="28" t="s">
        <v>998</v>
      </c>
      <c r="AA15" s="28"/>
      <c r="AB15" s="28"/>
      <c r="AC15" s="28"/>
      <c r="AD15" s="28"/>
      <c r="AE15" s="28"/>
      <c r="AF15" s="28"/>
      <c r="AG15" s="28"/>
      <c r="AH15" s="28"/>
      <c r="AI15" s="28"/>
      <c r="AJ15" s="28"/>
      <c r="AK15" s="28"/>
      <c r="AL15" s="28"/>
      <c r="AM15" s="73"/>
      <c r="BA15" t="s">
        <v>435</v>
      </c>
      <c r="BB15" s="238" t="s">
        <v>2407</v>
      </c>
      <c r="BJ15" s="25">
        <v>16</v>
      </c>
      <c r="BK15" s="25" t="s">
        <v>1034</v>
      </c>
      <c r="BL15" s="25" t="s">
        <v>1035</v>
      </c>
      <c r="BM15" s="25" t="str">
        <f t="shared" si="2"/>
        <v>16 - európske zoskupenie hosp. záujmov</v>
      </c>
      <c r="BP15" s="25" t="s">
        <v>2534</v>
      </c>
    </row>
    <row r="16" spans="1:68" ht="12.75" customHeight="1" x14ac:dyDescent="0.2">
      <c r="A16" s="25">
        <v>13</v>
      </c>
      <c r="B16" s="25" t="s">
        <v>30</v>
      </c>
      <c r="C16" s="25" t="s">
        <v>6</v>
      </c>
      <c r="D16" s="25">
        <v>1</v>
      </c>
      <c r="E16" s="25">
        <v>263</v>
      </c>
      <c r="F16" s="25">
        <v>263</v>
      </c>
      <c r="G16" s="25" t="s">
        <v>14</v>
      </c>
      <c r="H16" s="25" t="s">
        <v>14</v>
      </c>
      <c r="I16" s="25" t="s">
        <v>31</v>
      </c>
      <c r="J16" s="30" t="s">
        <v>139</v>
      </c>
      <c r="L16" s="25">
        <v>13</v>
      </c>
      <c r="M16" s="25" t="s">
        <v>179</v>
      </c>
      <c r="N16" s="28" t="s">
        <v>2133</v>
      </c>
      <c r="O16" s="25" t="s">
        <v>180</v>
      </c>
      <c r="P16" s="25" t="s">
        <v>367</v>
      </c>
      <c r="Q16" s="75" t="s">
        <v>1392</v>
      </c>
      <c r="R16" s="25" t="s">
        <v>768</v>
      </c>
      <c r="S16" s="25" t="s">
        <v>1485</v>
      </c>
      <c r="T16" s="84" t="s">
        <v>1737</v>
      </c>
      <c r="U16" s="84" t="s">
        <v>1616</v>
      </c>
      <c r="V16" s="25" t="s">
        <v>181</v>
      </c>
      <c r="W16" s="25" t="s">
        <v>711</v>
      </c>
      <c r="X16" s="85" t="s">
        <v>2080</v>
      </c>
      <c r="AM16" s="73" t="str">
        <f>$Y$2</f>
        <v>Macedonian</v>
      </c>
      <c r="AN16" s="38">
        <f>$Y$1</f>
        <v>13</v>
      </c>
      <c r="BA16" t="s">
        <v>704</v>
      </c>
      <c r="BB16" s="30">
        <v>11</v>
      </c>
      <c r="BJ16" s="25">
        <v>17</v>
      </c>
      <c r="BK16" s="25" t="s">
        <v>1036</v>
      </c>
      <c r="BL16" s="25" t="s">
        <v>1037</v>
      </c>
      <c r="BM16" s="25" t="str">
        <f t="shared" si="2"/>
        <v>17 - európska spoločnosť</v>
      </c>
      <c r="BP16" s="25" t="s">
        <v>2535</v>
      </c>
    </row>
    <row r="17" spans="1:68" ht="12.75" customHeight="1" x14ac:dyDescent="0.2">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1485</v>
      </c>
      <c r="T17" s="84" t="s">
        <v>1738</v>
      </c>
      <c r="U17" s="86" t="s">
        <v>1617</v>
      </c>
      <c r="V17" s="25" t="s">
        <v>800</v>
      </c>
      <c r="W17" s="25" t="s">
        <v>1140</v>
      </c>
      <c r="X17" s="85" t="s">
        <v>2080</v>
      </c>
      <c r="AM17" s="73" t="str">
        <f>$Z$2</f>
        <v>Italian</v>
      </c>
      <c r="AN17" s="38">
        <f>$Z$1</f>
        <v>14</v>
      </c>
      <c r="BA17" t="s">
        <v>705</v>
      </c>
      <c r="BB17" s="30">
        <v>12</v>
      </c>
      <c r="BJ17" s="25">
        <v>18</v>
      </c>
      <c r="BP17" s="25" t="s">
        <v>2536</v>
      </c>
    </row>
    <row r="18" spans="1:68" ht="12.75" customHeight="1" x14ac:dyDescent="0.2">
      <c r="A18" s="25">
        <v>15</v>
      </c>
      <c r="B18" s="25" t="s">
        <v>35</v>
      </c>
      <c r="C18" s="25" t="s">
        <v>1</v>
      </c>
      <c r="D18" s="25">
        <v>1</v>
      </c>
      <c r="E18" s="25">
        <v>274</v>
      </c>
      <c r="F18" s="25">
        <v>274</v>
      </c>
      <c r="G18" s="25" t="s">
        <v>14</v>
      </c>
      <c r="H18" s="25" t="s">
        <v>14</v>
      </c>
      <c r="I18" s="25" t="s">
        <v>36</v>
      </c>
      <c r="J18" s="30" t="s">
        <v>37</v>
      </c>
      <c r="L18" s="25">
        <v>15</v>
      </c>
      <c r="M18" s="25" t="s">
        <v>187</v>
      </c>
      <c r="N18" s="28" t="s">
        <v>1092</v>
      </c>
      <c r="O18" s="25" t="s">
        <v>188</v>
      </c>
      <c r="P18" s="25" t="s">
        <v>189</v>
      </c>
      <c r="Q18" s="75" t="s">
        <v>1393</v>
      </c>
      <c r="R18" s="25" t="s">
        <v>190</v>
      </c>
      <c r="S18" s="25" t="s">
        <v>1486</v>
      </c>
      <c r="T18" s="84" t="s">
        <v>1739</v>
      </c>
      <c r="U18" s="84" t="s">
        <v>1618</v>
      </c>
      <c r="V18" s="25" t="s">
        <v>191</v>
      </c>
      <c r="W18" s="25" t="s">
        <v>192</v>
      </c>
      <c r="X18" s="83" t="s">
        <v>1486</v>
      </c>
      <c r="AM18" s="73" t="str">
        <f>$AA$2</f>
        <v>Lithuanian</v>
      </c>
      <c r="AN18" s="38">
        <f>$AA$1</f>
        <v>15</v>
      </c>
      <c r="BA18" t="s">
        <v>2196</v>
      </c>
      <c r="BB18" s="239">
        <v>16</v>
      </c>
      <c r="BJ18" s="25">
        <v>19</v>
      </c>
      <c r="BM18" s="25" t="s">
        <v>1053</v>
      </c>
      <c r="BP18" s="25" t="s">
        <v>2537</v>
      </c>
    </row>
    <row r="19" spans="1:68" ht="12.75" customHeight="1" x14ac:dyDescent="0.2">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1479</v>
      </c>
      <c r="T19" s="84" t="s">
        <v>1731</v>
      </c>
      <c r="U19" s="84" t="s">
        <v>1611</v>
      </c>
      <c r="V19" s="25" t="s">
        <v>197</v>
      </c>
      <c r="W19" s="25" t="s">
        <v>198</v>
      </c>
      <c r="X19" s="85" t="s">
        <v>1479</v>
      </c>
      <c r="AM19" s="73" t="str">
        <f>$AB$2</f>
        <v>Latvian</v>
      </c>
      <c r="AN19" s="38">
        <f>$AB$1</f>
        <v>16</v>
      </c>
      <c r="BA19" t="s">
        <v>432</v>
      </c>
      <c r="BB19" s="30">
        <v>53</v>
      </c>
      <c r="BP19" s="25" t="s">
        <v>2538</v>
      </c>
    </row>
    <row r="20" spans="1:68" ht="12.75" customHeight="1" x14ac:dyDescent="0.2">
      <c r="A20" s="25">
        <v>17</v>
      </c>
      <c r="B20" s="25" t="s">
        <v>16</v>
      </c>
      <c r="D20" s="25">
        <v>60</v>
      </c>
      <c r="E20" s="25">
        <v>277</v>
      </c>
      <c r="F20" s="25">
        <v>336</v>
      </c>
      <c r="I20" s="25" t="s">
        <v>16</v>
      </c>
      <c r="J20" s="30"/>
      <c r="L20" s="25">
        <v>17</v>
      </c>
      <c r="M20" s="25" t="s">
        <v>1230</v>
      </c>
      <c r="N20" s="28" t="s">
        <v>1232</v>
      </c>
      <c r="O20" s="25" t="s">
        <v>1231</v>
      </c>
      <c r="P20" s="25" t="s">
        <v>1231</v>
      </c>
      <c r="Q20" s="74" t="s">
        <v>1394</v>
      </c>
      <c r="S20" s="25" t="s">
        <v>2036</v>
      </c>
      <c r="T20" s="84" t="s">
        <v>1740</v>
      </c>
      <c r="U20" s="86" t="s">
        <v>1619</v>
      </c>
      <c r="X20" s="85" t="s">
        <v>2081</v>
      </c>
      <c r="AM20" s="73" t="str">
        <f>$AC$2</f>
        <v>Estonian</v>
      </c>
      <c r="AN20" s="38">
        <f>$AC$1</f>
        <v>17</v>
      </c>
      <c r="BA20" t="s">
        <v>157</v>
      </c>
      <c r="BB20" s="30">
        <v>54</v>
      </c>
      <c r="BP20" s="25" t="s">
        <v>2539</v>
      </c>
    </row>
    <row r="21" spans="1:68" ht="12.75" customHeight="1" x14ac:dyDescent="0.2">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1487</v>
      </c>
      <c r="T21" s="84" t="s">
        <v>1741</v>
      </c>
      <c r="U21" s="84" t="s">
        <v>1620</v>
      </c>
      <c r="V21" s="25" t="s">
        <v>806</v>
      </c>
      <c r="W21" s="25" t="s">
        <v>203</v>
      </c>
      <c r="X21" s="85" t="s">
        <v>1487</v>
      </c>
      <c r="AM21" s="72" t="str">
        <f>$AD$2</f>
        <v>L18</v>
      </c>
      <c r="AN21" s="38">
        <f>$AD$1</f>
        <v>18</v>
      </c>
      <c r="BA21" t="s">
        <v>2684</v>
      </c>
      <c r="BB21" s="30"/>
      <c r="BP21" s="25" t="s">
        <v>2540</v>
      </c>
    </row>
    <row r="22" spans="1:68" ht="12.75" customHeight="1" x14ac:dyDescent="0.2">
      <c r="A22" s="25">
        <v>19</v>
      </c>
      <c r="B22" s="25" t="s">
        <v>44</v>
      </c>
      <c r="C22" s="25" t="s">
        <v>1</v>
      </c>
      <c r="D22" s="25">
        <v>60</v>
      </c>
      <c r="E22" s="25">
        <v>397</v>
      </c>
      <c r="F22" s="25">
        <v>456</v>
      </c>
      <c r="G22" s="25" t="s">
        <v>2</v>
      </c>
      <c r="H22" s="25" t="s">
        <v>14</v>
      </c>
      <c r="I22" s="25" t="s">
        <v>45</v>
      </c>
      <c r="J22" s="30" t="s">
        <v>46</v>
      </c>
      <c r="L22" s="25">
        <v>19</v>
      </c>
      <c r="M22" s="25" t="s">
        <v>204</v>
      </c>
      <c r="N22" s="28" t="s">
        <v>1093</v>
      </c>
      <c r="O22" s="25" t="s">
        <v>205</v>
      </c>
      <c r="P22" s="25" t="s">
        <v>206</v>
      </c>
      <c r="Q22" s="31" t="s">
        <v>794</v>
      </c>
      <c r="R22" s="25" t="s">
        <v>772</v>
      </c>
      <c r="S22" s="85" t="s">
        <v>1488</v>
      </c>
      <c r="T22" s="84" t="s">
        <v>1742</v>
      </c>
      <c r="U22" s="84" t="s">
        <v>1621</v>
      </c>
      <c r="V22" s="25" t="s">
        <v>780</v>
      </c>
      <c r="W22" s="25" t="s">
        <v>207</v>
      </c>
      <c r="X22" s="85" t="s">
        <v>1488</v>
      </c>
      <c r="AM22" s="38" t="str">
        <f>$AE$2</f>
        <v>L19</v>
      </c>
      <c r="AN22" s="38">
        <f>$AE$1</f>
        <v>19</v>
      </c>
      <c r="BA22" t="s">
        <v>154</v>
      </c>
      <c r="BB22" s="30"/>
      <c r="BP22" s="25" t="s">
        <v>2541</v>
      </c>
    </row>
    <row r="23" spans="1:68" ht="12.75" customHeight="1" x14ac:dyDescent="0.2">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1489</v>
      </c>
      <c r="T23" s="84" t="s">
        <v>212</v>
      </c>
      <c r="U23" s="84" t="s">
        <v>1622</v>
      </c>
      <c r="V23" s="25" t="s">
        <v>801</v>
      </c>
      <c r="W23" s="25" t="s">
        <v>1141</v>
      </c>
      <c r="X23" s="85" t="s">
        <v>1489</v>
      </c>
      <c r="AM23" s="38" t="str">
        <f>$AF$2</f>
        <v>L20</v>
      </c>
      <c r="AN23" s="38">
        <f>$AF$1</f>
        <v>20</v>
      </c>
      <c r="BA23" t="s">
        <v>2685</v>
      </c>
      <c r="BB23" s="30"/>
      <c r="BP23" s="25" t="s">
        <v>2542</v>
      </c>
    </row>
    <row r="24" spans="1:68" ht="12.75" customHeight="1" x14ac:dyDescent="0.2">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2543</v>
      </c>
    </row>
    <row r="25" spans="1:68" ht="12.75" customHeight="1" x14ac:dyDescent="0.2">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2544</v>
      </c>
    </row>
    <row r="26" spans="1:68" ht="12.75" customHeight="1" x14ac:dyDescent="0.2">
      <c r="A26" s="25">
        <v>23</v>
      </c>
      <c r="B26" s="25" t="s">
        <v>50</v>
      </c>
      <c r="C26" s="25" t="s">
        <v>1</v>
      </c>
      <c r="D26" s="25">
        <v>15</v>
      </c>
      <c r="E26" s="25">
        <v>497</v>
      </c>
      <c r="F26" s="25">
        <v>511</v>
      </c>
      <c r="G26" s="25" t="s">
        <v>2</v>
      </c>
      <c r="H26" s="25" t="s">
        <v>14</v>
      </c>
      <c r="I26" s="25" t="s">
        <v>51</v>
      </c>
      <c r="J26" s="30" t="s">
        <v>140</v>
      </c>
      <c r="L26" s="25">
        <v>23</v>
      </c>
      <c r="M26" s="25" t="s">
        <v>1189</v>
      </c>
      <c r="N26" s="28" t="s">
        <v>214</v>
      </c>
      <c r="O26" s="25" t="s">
        <v>215</v>
      </c>
      <c r="P26" s="25" t="s">
        <v>215</v>
      </c>
      <c r="Q26" s="31" t="s">
        <v>796</v>
      </c>
      <c r="R26" s="25" t="s">
        <v>774</v>
      </c>
      <c r="S26" s="85" t="s">
        <v>1490</v>
      </c>
      <c r="T26" s="84" t="s">
        <v>216</v>
      </c>
      <c r="U26" s="84" t="s">
        <v>1623</v>
      </c>
      <c r="V26" s="25" t="s">
        <v>217</v>
      </c>
      <c r="W26" s="25" t="s">
        <v>218</v>
      </c>
      <c r="X26" s="85" t="s">
        <v>1490</v>
      </c>
      <c r="AM26" s="38" t="str">
        <f>$AI$2</f>
        <v>L23</v>
      </c>
      <c r="AN26" s="38">
        <f>$AI$1</f>
        <v>23</v>
      </c>
      <c r="BA26" t="s">
        <v>151</v>
      </c>
      <c r="BB26"/>
      <c r="BP26" s="25" t="s">
        <v>2545</v>
      </c>
    </row>
    <row r="27" spans="1:68" ht="12.75" customHeight="1" x14ac:dyDescent="0.2">
      <c r="A27" s="25">
        <v>24</v>
      </c>
      <c r="B27" s="25" t="s">
        <v>52</v>
      </c>
      <c r="C27" s="25" t="s">
        <v>1</v>
      </c>
      <c r="D27" s="25">
        <v>20</v>
      </c>
      <c r="E27" s="25">
        <v>512</v>
      </c>
      <c r="F27" s="25">
        <v>531</v>
      </c>
      <c r="G27" s="25" t="s">
        <v>14</v>
      </c>
      <c r="H27" s="25" t="s">
        <v>14</v>
      </c>
      <c r="I27" s="25" t="s">
        <v>53</v>
      </c>
      <c r="J27" s="30" t="s">
        <v>141</v>
      </c>
      <c r="L27" s="25">
        <v>24</v>
      </c>
      <c r="M27" s="28" t="s">
        <v>1180</v>
      </c>
      <c r="N27" s="28" t="s">
        <v>219</v>
      </c>
      <c r="O27" s="28" t="s">
        <v>467</v>
      </c>
      <c r="P27" s="28" t="s">
        <v>468</v>
      </c>
      <c r="Q27" s="71" t="s">
        <v>1395</v>
      </c>
      <c r="R27" s="25" t="s">
        <v>775</v>
      </c>
      <c r="S27" s="85" t="s">
        <v>1491</v>
      </c>
      <c r="T27" s="84" t="s">
        <v>202</v>
      </c>
      <c r="U27" s="84" t="s">
        <v>1624</v>
      </c>
      <c r="V27" s="25" t="s">
        <v>469</v>
      </c>
      <c r="W27" s="25" t="s">
        <v>470</v>
      </c>
      <c r="X27" s="85" t="s">
        <v>1491</v>
      </c>
      <c r="AM27" s="38" t="str">
        <f>$AJ$2</f>
        <v>L24</v>
      </c>
      <c r="AN27" s="38">
        <f>$AJ$1</f>
        <v>24</v>
      </c>
      <c r="BA27" t="s">
        <v>158</v>
      </c>
      <c r="BB27"/>
      <c r="BP27" s="25" t="s">
        <v>2546</v>
      </c>
    </row>
    <row r="28" spans="1:68" ht="12.75" customHeight="1" x14ac:dyDescent="0.2">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2686</v>
      </c>
      <c r="BB28"/>
      <c r="BP28" s="25" t="s">
        <v>2547</v>
      </c>
    </row>
    <row r="29" spans="1:68" ht="12.75" customHeight="1" x14ac:dyDescent="0.2">
      <c r="A29" s="25">
        <v>26</v>
      </c>
      <c r="B29" s="25" t="s">
        <v>16</v>
      </c>
      <c r="D29" s="25">
        <v>20</v>
      </c>
      <c r="E29" s="25">
        <v>552</v>
      </c>
      <c r="F29" s="25">
        <v>571</v>
      </c>
      <c r="I29" s="25" t="s">
        <v>16</v>
      </c>
      <c r="J29" s="30"/>
      <c r="L29" s="25">
        <v>26</v>
      </c>
      <c r="M29" s="28"/>
      <c r="N29" s="28"/>
      <c r="O29" s="28"/>
      <c r="P29" s="28"/>
      <c r="Q29" s="31"/>
      <c r="S29"/>
      <c r="T29" s="84"/>
      <c r="U29" s="143"/>
      <c r="X29" s="83"/>
      <c r="BB29"/>
      <c r="BP29" s="25" t="s">
        <v>2548</v>
      </c>
    </row>
    <row r="30" spans="1:68" ht="12.75" customHeight="1" x14ac:dyDescent="0.2">
      <c r="A30" s="25">
        <v>27</v>
      </c>
      <c r="B30" s="25" t="s">
        <v>54</v>
      </c>
      <c r="C30" s="25" t="s">
        <v>1</v>
      </c>
      <c r="D30" s="25">
        <v>129</v>
      </c>
      <c r="E30" s="25">
        <v>572</v>
      </c>
      <c r="F30" s="25">
        <v>700</v>
      </c>
      <c r="G30" s="25" t="s">
        <v>2</v>
      </c>
      <c r="H30" s="25" t="s">
        <v>14</v>
      </c>
      <c r="I30" s="25" t="s">
        <v>55</v>
      </c>
      <c r="J30" s="30" t="s">
        <v>56</v>
      </c>
      <c r="L30" s="25">
        <v>27</v>
      </c>
      <c r="M30" s="28" t="s">
        <v>2703</v>
      </c>
      <c r="N30" s="28" t="s">
        <v>2714</v>
      </c>
      <c r="O30" s="28" t="s">
        <v>2712</v>
      </c>
      <c r="P30" s="28" t="s">
        <v>2713</v>
      </c>
      <c r="Q30" s="31" t="s">
        <v>2715</v>
      </c>
      <c r="R30" s="25" t="s">
        <v>471</v>
      </c>
      <c r="S30" s="84" t="s">
        <v>2716</v>
      </c>
      <c r="T30" s="84" t="s">
        <v>2717</v>
      </c>
      <c r="U30" s="143" t="s">
        <v>2718</v>
      </c>
      <c r="V30" s="25" t="s">
        <v>2719</v>
      </c>
      <c r="W30" s="25" t="s">
        <v>2720</v>
      </c>
      <c r="X30" s="84" t="s">
        <v>2716</v>
      </c>
      <c r="BB30"/>
      <c r="BP30" s="25" t="s">
        <v>2549</v>
      </c>
    </row>
    <row r="31" spans="1:68" ht="12.75" customHeight="1" x14ac:dyDescent="0.2">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1479</v>
      </c>
      <c r="T31" s="84" t="s">
        <v>1731</v>
      </c>
      <c r="U31" s="143" t="s">
        <v>1611</v>
      </c>
      <c r="V31" s="25" t="s">
        <v>197</v>
      </c>
      <c r="W31" s="25" t="s">
        <v>198</v>
      </c>
      <c r="X31" s="85" t="s">
        <v>1479</v>
      </c>
      <c r="BB31"/>
      <c r="BP31" s="25" t="s">
        <v>2550</v>
      </c>
    </row>
    <row r="32" spans="1:68" ht="12.75" customHeight="1" x14ac:dyDescent="0.2">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2551</v>
      </c>
    </row>
    <row r="33" spans="1:68" ht="12.75" customHeight="1" x14ac:dyDescent="0.2">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1487</v>
      </c>
      <c r="T33" s="84" t="s">
        <v>1741</v>
      </c>
      <c r="U33" s="143" t="s">
        <v>1620</v>
      </c>
      <c r="V33" s="25" t="s">
        <v>806</v>
      </c>
      <c r="W33" s="25" t="s">
        <v>203</v>
      </c>
      <c r="X33" s="85" t="s">
        <v>1487</v>
      </c>
      <c r="BP33" s="25" t="s">
        <v>2552</v>
      </c>
    </row>
    <row r="34" spans="1:68" ht="12.75" customHeight="1" x14ac:dyDescent="0.2">
      <c r="A34" s="25">
        <v>31</v>
      </c>
      <c r="B34" s="25" t="s">
        <v>61</v>
      </c>
      <c r="C34" s="25" t="s">
        <v>1</v>
      </c>
      <c r="D34" s="25">
        <v>60</v>
      </c>
      <c r="E34" s="25">
        <v>823</v>
      </c>
      <c r="F34" s="25">
        <v>882</v>
      </c>
      <c r="G34" s="25" t="s">
        <v>2</v>
      </c>
      <c r="H34" s="25" t="s">
        <v>14</v>
      </c>
      <c r="I34" s="25" t="s">
        <v>62</v>
      </c>
      <c r="J34" s="30" t="s">
        <v>46</v>
      </c>
      <c r="L34" s="25">
        <v>31</v>
      </c>
      <c r="M34" s="28" t="s">
        <v>204</v>
      </c>
      <c r="N34" s="28" t="s">
        <v>1093</v>
      </c>
      <c r="O34" s="28" t="s">
        <v>205</v>
      </c>
      <c r="P34" s="28" t="s">
        <v>206</v>
      </c>
      <c r="Q34" s="31" t="s">
        <v>794</v>
      </c>
      <c r="R34" s="25" t="s">
        <v>772</v>
      </c>
      <c r="S34" s="85" t="s">
        <v>1488</v>
      </c>
      <c r="T34" s="84" t="s">
        <v>1742</v>
      </c>
      <c r="U34" s="143" t="s">
        <v>1621</v>
      </c>
      <c r="V34" s="25" t="s">
        <v>780</v>
      </c>
      <c r="W34" s="25" t="s">
        <v>207</v>
      </c>
      <c r="X34" s="85" t="s">
        <v>1488</v>
      </c>
      <c r="BP34" s="25" t="s">
        <v>2553</v>
      </c>
    </row>
    <row r="35" spans="1:68" ht="12.75" customHeight="1" x14ac:dyDescent="0.2">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1489</v>
      </c>
      <c r="T35" s="84" t="s">
        <v>212</v>
      </c>
      <c r="U35" s="143" t="s">
        <v>1622</v>
      </c>
      <c r="V35" s="25" t="s">
        <v>801</v>
      </c>
      <c r="W35" s="25" t="s">
        <v>1141</v>
      </c>
      <c r="X35" s="85" t="s">
        <v>1489</v>
      </c>
      <c r="BP35" s="25" t="s">
        <v>2554</v>
      </c>
    </row>
    <row r="36" spans="1:68" ht="12.75" customHeight="1" x14ac:dyDescent="0.2">
      <c r="A36" s="25">
        <v>33</v>
      </c>
      <c r="B36" s="25" t="s">
        <v>16</v>
      </c>
      <c r="D36" s="25">
        <v>10</v>
      </c>
      <c r="E36" s="25">
        <v>903</v>
      </c>
      <c r="F36" s="25">
        <v>912</v>
      </c>
      <c r="I36" s="25" t="s">
        <v>16</v>
      </c>
      <c r="J36" s="30"/>
      <c r="L36" s="25">
        <v>33</v>
      </c>
      <c r="M36" s="28"/>
      <c r="N36" s="28"/>
      <c r="O36" s="28"/>
      <c r="P36" s="28"/>
      <c r="Q36" s="31"/>
      <c r="S36"/>
      <c r="T36" s="84"/>
      <c r="U36" s="143"/>
      <c r="X36" s="83"/>
      <c r="BP36" s="25" t="s">
        <v>2555</v>
      </c>
    </row>
    <row r="37" spans="1:68" ht="12.75" customHeight="1" x14ac:dyDescent="0.2">
      <c r="A37" s="25">
        <v>34</v>
      </c>
      <c r="B37" s="25" t="s">
        <v>16</v>
      </c>
      <c r="D37" s="25">
        <v>10</v>
      </c>
      <c r="E37" s="25">
        <v>913</v>
      </c>
      <c r="F37" s="25">
        <v>922</v>
      </c>
      <c r="I37" s="25" t="s">
        <v>16</v>
      </c>
      <c r="J37" s="30"/>
      <c r="L37" s="25">
        <v>34</v>
      </c>
      <c r="M37" s="28"/>
      <c r="N37" s="28"/>
      <c r="O37" s="28"/>
      <c r="P37" s="28"/>
      <c r="Q37" s="31"/>
      <c r="S37"/>
      <c r="T37" s="84"/>
      <c r="U37" s="143"/>
      <c r="X37" s="83"/>
      <c r="BP37" s="25" t="s">
        <v>2556</v>
      </c>
    </row>
    <row r="38" spans="1:68" ht="12.75" customHeight="1" x14ac:dyDescent="0.2">
      <c r="A38" s="25">
        <v>35</v>
      </c>
      <c r="B38" s="25" t="s">
        <v>65</v>
      </c>
      <c r="C38" s="25" t="s">
        <v>1</v>
      </c>
      <c r="D38" s="25">
        <v>15</v>
      </c>
      <c r="E38" s="25">
        <v>923</v>
      </c>
      <c r="F38" s="25">
        <v>937</v>
      </c>
      <c r="G38" s="25" t="s">
        <v>2</v>
      </c>
      <c r="H38" s="25" t="s">
        <v>14</v>
      </c>
      <c r="I38" s="25" t="s">
        <v>66</v>
      </c>
      <c r="J38" s="30" t="s">
        <v>140</v>
      </c>
      <c r="L38" s="25">
        <v>35</v>
      </c>
      <c r="M38" s="28" t="s">
        <v>1189</v>
      </c>
      <c r="N38" s="28" t="s">
        <v>214</v>
      </c>
      <c r="O38" s="28" t="s">
        <v>215</v>
      </c>
      <c r="P38" s="28" t="s">
        <v>215</v>
      </c>
      <c r="Q38" s="31" t="s">
        <v>796</v>
      </c>
      <c r="R38" s="25" t="s">
        <v>777</v>
      </c>
      <c r="S38" s="85" t="s">
        <v>1490</v>
      </c>
      <c r="T38" s="84" t="s">
        <v>216</v>
      </c>
      <c r="U38" s="143" t="s">
        <v>1623</v>
      </c>
      <c r="V38" s="25" t="s">
        <v>217</v>
      </c>
      <c r="W38" s="25" t="s">
        <v>218</v>
      </c>
      <c r="X38" s="85" t="s">
        <v>1490</v>
      </c>
      <c r="BP38" s="25" t="s">
        <v>2557</v>
      </c>
    </row>
    <row r="39" spans="1:68" ht="12.75" customHeight="1" x14ac:dyDescent="0.2">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1492</v>
      </c>
      <c r="T39" s="84" t="s">
        <v>225</v>
      </c>
      <c r="U39" s="143" t="s">
        <v>226</v>
      </c>
      <c r="V39" s="25" t="s">
        <v>802</v>
      </c>
      <c r="W39" s="25" t="s">
        <v>227</v>
      </c>
      <c r="X39" s="85" t="s">
        <v>1492</v>
      </c>
      <c r="BP39" s="25" t="s">
        <v>2558</v>
      </c>
    </row>
    <row r="40" spans="1:68" ht="12.75" customHeight="1" x14ac:dyDescent="0.2">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1117</v>
      </c>
      <c r="R40" s="25" t="s">
        <v>778</v>
      </c>
      <c r="S40" s="85" t="s">
        <v>228</v>
      </c>
      <c r="T40" s="84" t="s">
        <v>228</v>
      </c>
      <c r="U40" s="143" t="s">
        <v>228</v>
      </c>
      <c r="V40" s="25" t="s">
        <v>228</v>
      </c>
      <c r="W40" s="25" t="s">
        <v>228</v>
      </c>
      <c r="X40" s="85" t="s">
        <v>228</v>
      </c>
      <c r="BP40" s="25" t="s">
        <v>2559</v>
      </c>
    </row>
    <row r="41" spans="1:68" ht="12.75" customHeight="1" x14ac:dyDescent="0.2">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1118</v>
      </c>
      <c r="R41" s="25" t="s">
        <v>232</v>
      </c>
      <c r="S41" s="84" t="s">
        <v>1493</v>
      </c>
      <c r="T41" s="84" t="s">
        <v>1743</v>
      </c>
      <c r="U41" s="143" t="s">
        <v>1625</v>
      </c>
      <c r="V41" s="25" t="s">
        <v>233</v>
      </c>
      <c r="W41" s="25" t="s">
        <v>234</v>
      </c>
      <c r="X41" s="85" t="s">
        <v>1493</v>
      </c>
      <c r="BP41" s="25" t="s">
        <v>2560</v>
      </c>
    </row>
    <row r="42" spans="1:68" ht="12.75" customHeight="1" x14ac:dyDescent="0.2">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1119</v>
      </c>
      <c r="R42" s="25" t="s">
        <v>1126</v>
      </c>
      <c r="S42" s="84" t="s">
        <v>235</v>
      </c>
      <c r="T42" s="84" t="s">
        <v>235</v>
      </c>
      <c r="U42" s="143" t="s">
        <v>235</v>
      </c>
      <c r="V42" s="25" t="s">
        <v>235</v>
      </c>
      <c r="W42" s="25" t="s">
        <v>235</v>
      </c>
      <c r="X42" s="85" t="s">
        <v>235</v>
      </c>
      <c r="BP42" s="25" t="s">
        <v>2561</v>
      </c>
    </row>
    <row r="43" spans="1:68" ht="12.75" customHeight="1" x14ac:dyDescent="0.2">
      <c r="A43" s="25">
        <v>40</v>
      </c>
      <c r="B43" s="25" t="s">
        <v>78</v>
      </c>
      <c r="C43" s="25" t="s">
        <v>13</v>
      </c>
      <c r="D43" s="25">
        <v>19</v>
      </c>
      <c r="E43" s="25">
        <v>1017</v>
      </c>
      <c r="F43" s="25">
        <v>1035</v>
      </c>
      <c r="G43" s="25" t="s">
        <v>14</v>
      </c>
      <c r="H43" s="25" t="s">
        <v>14</v>
      </c>
      <c r="I43" s="25" t="s">
        <v>79</v>
      </c>
      <c r="J43" s="30" t="s">
        <v>143</v>
      </c>
      <c r="L43" s="25">
        <v>40</v>
      </c>
      <c r="M43" s="28" t="s">
        <v>167</v>
      </c>
      <c r="N43" s="28" t="s">
        <v>1094</v>
      </c>
      <c r="O43" s="28" t="s">
        <v>169</v>
      </c>
      <c r="P43" s="28" t="s">
        <v>170</v>
      </c>
      <c r="Q43" s="75" t="s">
        <v>1396</v>
      </c>
      <c r="R43" s="25" t="s">
        <v>1127</v>
      </c>
      <c r="S43" s="84" t="s">
        <v>236</v>
      </c>
      <c r="T43" s="84" t="s">
        <v>1729</v>
      </c>
      <c r="U43" s="143" t="s">
        <v>173</v>
      </c>
      <c r="V43" s="25" t="s">
        <v>174</v>
      </c>
      <c r="W43" s="25" t="s">
        <v>175</v>
      </c>
      <c r="X43" s="85" t="s">
        <v>236</v>
      </c>
      <c r="BP43" s="25" t="s">
        <v>2562</v>
      </c>
    </row>
    <row r="44" spans="1:68" ht="12.75" customHeight="1" x14ac:dyDescent="0.2">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1128</v>
      </c>
      <c r="S44" s="84" t="s">
        <v>1479</v>
      </c>
      <c r="T44" s="88" t="s">
        <v>1731</v>
      </c>
      <c r="U44" s="143" t="s">
        <v>1611</v>
      </c>
      <c r="V44" s="25" t="s">
        <v>197</v>
      </c>
      <c r="W44" s="25" t="s">
        <v>198</v>
      </c>
      <c r="X44" s="85" t="s">
        <v>1479</v>
      </c>
      <c r="BP44" s="25" t="s">
        <v>2563</v>
      </c>
    </row>
    <row r="45" spans="1:68" ht="12.75" customHeight="1" x14ac:dyDescent="0.2">
      <c r="A45" s="25">
        <v>42</v>
      </c>
      <c r="B45" s="25" t="s">
        <v>82</v>
      </c>
      <c r="C45" s="25" t="s">
        <v>1</v>
      </c>
      <c r="D45" s="25">
        <v>20</v>
      </c>
      <c r="E45" s="25">
        <v>1038</v>
      </c>
      <c r="F45" s="25">
        <v>1057</v>
      </c>
      <c r="G45" s="25" t="s">
        <v>2</v>
      </c>
      <c r="H45" s="25" t="s">
        <v>2</v>
      </c>
      <c r="I45" s="25" t="s">
        <v>83</v>
      </c>
      <c r="J45" s="30" t="s">
        <v>84</v>
      </c>
      <c r="L45" s="25">
        <v>42</v>
      </c>
      <c r="M45" s="28" t="s">
        <v>238</v>
      </c>
      <c r="N45" s="28" t="s">
        <v>2134</v>
      </c>
      <c r="O45" s="28" t="s">
        <v>239</v>
      </c>
      <c r="P45" s="28" t="s">
        <v>240</v>
      </c>
      <c r="Q45" s="31" t="s">
        <v>241</v>
      </c>
      <c r="R45" s="25" t="s">
        <v>785</v>
      </c>
      <c r="S45" s="84" t="s">
        <v>2037</v>
      </c>
      <c r="T45" s="88" t="s">
        <v>1859</v>
      </c>
      <c r="U45" s="143" t="s">
        <v>242</v>
      </c>
      <c r="V45" s="25" t="s">
        <v>807</v>
      </c>
      <c r="W45" s="25" t="s">
        <v>243</v>
      </c>
      <c r="X45" s="85" t="s">
        <v>2082</v>
      </c>
      <c r="BP45" s="25" t="s">
        <v>2564</v>
      </c>
    </row>
    <row r="46" spans="1:68" ht="12.75" customHeight="1" x14ac:dyDescent="0.2">
      <c r="A46" s="25">
        <v>43</v>
      </c>
      <c r="B46" s="25" t="s">
        <v>85</v>
      </c>
      <c r="C46" s="25" t="s">
        <v>6</v>
      </c>
      <c r="D46" s="25">
        <v>1</v>
      </c>
      <c r="E46" s="25">
        <v>1058</v>
      </c>
      <c r="F46" s="25">
        <v>1058</v>
      </c>
      <c r="G46" s="25" t="s">
        <v>2</v>
      </c>
      <c r="H46" s="25" t="s">
        <v>2</v>
      </c>
      <c r="I46" s="25" t="s">
        <v>86</v>
      </c>
      <c r="J46" s="30" t="s">
        <v>144</v>
      </c>
      <c r="L46" s="25">
        <v>43</v>
      </c>
      <c r="M46" s="28" t="s">
        <v>244</v>
      </c>
      <c r="N46" s="28" t="s">
        <v>2135</v>
      </c>
      <c r="O46" s="28" t="s">
        <v>245</v>
      </c>
      <c r="P46" s="28" t="s">
        <v>246</v>
      </c>
      <c r="Q46" s="216" t="s">
        <v>2595</v>
      </c>
      <c r="R46" s="25" t="s">
        <v>247</v>
      </c>
      <c r="S46" t="s">
        <v>2038</v>
      </c>
      <c r="T46" s="88" t="s">
        <v>1860</v>
      </c>
      <c r="U46" s="143" t="s">
        <v>2070</v>
      </c>
      <c r="V46" s="25" t="s">
        <v>808</v>
      </c>
      <c r="W46" s="25" t="s">
        <v>248</v>
      </c>
      <c r="X46" s="83" t="s">
        <v>2083</v>
      </c>
      <c r="BP46" s="25" t="s">
        <v>2565</v>
      </c>
    </row>
    <row r="47" spans="1:68" ht="12.75" customHeight="1" x14ac:dyDescent="0.2">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1494</v>
      </c>
      <c r="T47" s="88" t="s">
        <v>1744</v>
      </c>
      <c r="U47" s="143" t="s">
        <v>253</v>
      </c>
      <c r="V47" s="25" t="s">
        <v>254</v>
      </c>
      <c r="W47" s="25" t="s">
        <v>255</v>
      </c>
      <c r="X47" s="85" t="s">
        <v>1494</v>
      </c>
      <c r="BP47" s="25" t="s">
        <v>2566</v>
      </c>
    </row>
    <row r="48" spans="1:68" ht="12.75" customHeight="1" x14ac:dyDescent="0.2">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1397</v>
      </c>
      <c r="R48" s="25" t="s">
        <v>260</v>
      </c>
      <c r="S48" s="84" t="s">
        <v>1495</v>
      </c>
      <c r="T48" s="88" t="s">
        <v>1745</v>
      </c>
      <c r="U48" s="143" t="s">
        <v>2071</v>
      </c>
      <c r="V48" s="25" t="s">
        <v>261</v>
      </c>
      <c r="W48" s="25" t="s">
        <v>712</v>
      </c>
      <c r="X48" s="85" t="s">
        <v>1495</v>
      </c>
      <c r="BP48" s="25" t="s">
        <v>2567</v>
      </c>
    </row>
    <row r="49" spans="1:68" ht="12.75" customHeight="1" x14ac:dyDescent="0.2">
      <c r="A49" s="25">
        <v>46</v>
      </c>
      <c r="B49" s="25" t="s">
        <v>89</v>
      </c>
      <c r="C49" s="25" t="s">
        <v>6</v>
      </c>
      <c r="D49" s="25">
        <v>5</v>
      </c>
      <c r="E49" s="25">
        <v>1061</v>
      </c>
      <c r="F49" s="25">
        <v>1065</v>
      </c>
      <c r="G49" s="25" t="s">
        <v>2</v>
      </c>
      <c r="H49" s="25" t="s">
        <v>2</v>
      </c>
      <c r="I49" s="25" t="s">
        <v>90</v>
      </c>
      <c r="J49" s="30" t="s">
        <v>146</v>
      </c>
      <c r="L49" s="25">
        <v>46</v>
      </c>
      <c r="M49" s="28" t="s">
        <v>368</v>
      </c>
      <c r="N49" s="28" t="s">
        <v>1095</v>
      </c>
      <c r="O49" s="28" t="s">
        <v>1102</v>
      </c>
      <c r="P49" s="28" t="s">
        <v>1109</v>
      </c>
      <c r="Q49" s="217" t="s">
        <v>2596</v>
      </c>
      <c r="R49" s="25" t="s">
        <v>369</v>
      </c>
      <c r="S49" s="84" t="s">
        <v>1496</v>
      </c>
      <c r="T49" s="88" t="s">
        <v>1746</v>
      </c>
      <c r="U49" s="143" t="s">
        <v>1626</v>
      </c>
      <c r="V49" s="25" t="s">
        <v>370</v>
      </c>
      <c r="W49" s="25" t="s">
        <v>262</v>
      </c>
      <c r="X49" s="85" t="s">
        <v>1496</v>
      </c>
      <c r="BP49" s="25" t="s">
        <v>2568</v>
      </c>
    </row>
    <row r="50" spans="1:68" ht="12.75" customHeight="1" x14ac:dyDescent="0.2">
      <c r="A50" s="25">
        <v>47</v>
      </c>
      <c r="B50" s="25" t="s">
        <v>91</v>
      </c>
      <c r="C50" s="25" t="s">
        <v>6</v>
      </c>
      <c r="D50" s="25">
        <v>5</v>
      </c>
      <c r="E50" s="25">
        <v>1066</v>
      </c>
      <c r="F50" s="25">
        <v>1070</v>
      </c>
      <c r="G50" s="25" t="s">
        <v>14</v>
      </c>
      <c r="H50" s="25" t="s">
        <v>14</v>
      </c>
      <c r="I50" s="25" t="s">
        <v>92</v>
      </c>
      <c r="J50" s="30" t="s">
        <v>147</v>
      </c>
      <c r="L50" s="25">
        <v>47</v>
      </c>
      <c r="M50" s="71" t="s">
        <v>1290</v>
      </c>
      <c r="N50" s="28" t="s">
        <v>1096</v>
      </c>
      <c r="O50" s="28" t="s">
        <v>1103</v>
      </c>
      <c r="P50" s="28" t="s">
        <v>1289</v>
      </c>
      <c r="Q50" s="217" t="s">
        <v>2627</v>
      </c>
      <c r="R50" s="25" t="s">
        <v>548</v>
      </c>
      <c r="S50" s="162" t="s">
        <v>2241</v>
      </c>
      <c r="T50" s="88" t="s">
        <v>1858</v>
      </c>
      <c r="U50" s="143" t="s">
        <v>2072</v>
      </c>
      <c r="V50" s="25" t="s">
        <v>549</v>
      </c>
      <c r="W50" s="25" t="s">
        <v>724</v>
      </c>
      <c r="X50" s="163" t="s">
        <v>2241</v>
      </c>
      <c r="Y50" s="25" t="s">
        <v>550</v>
      </c>
      <c r="Z50" s="25" t="s">
        <v>551</v>
      </c>
      <c r="BP50" s="25" t="s">
        <v>2569</v>
      </c>
    </row>
    <row r="51" spans="1:68" ht="12.75" customHeight="1" x14ac:dyDescent="0.2">
      <c r="A51" s="25">
        <v>48</v>
      </c>
      <c r="B51" s="25" t="s">
        <v>16</v>
      </c>
      <c r="D51" s="25">
        <v>20</v>
      </c>
      <c r="E51" s="25">
        <v>1071</v>
      </c>
      <c r="F51" s="25">
        <v>1090</v>
      </c>
      <c r="I51" s="25" t="s">
        <v>16</v>
      </c>
      <c r="J51" s="30"/>
      <c r="L51" s="25">
        <v>48</v>
      </c>
      <c r="M51" s="28"/>
      <c r="N51" s="28"/>
      <c r="O51" s="28"/>
      <c r="P51" s="28"/>
      <c r="Q51" s="31"/>
      <c r="S51"/>
      <c r="T51" s="88"/>
      <c r="U51" s="143"/>
      <c r="X51" s="83"/>
      <c r="BP51" s="25" t="s">
        <v>2570</v>
      </c>
    </row>
    <row r="52" spans="1:68" ht="12.75" customHeight="1" x14ac:dyDescent="0.2">
      <c r="A52" s="25">
        <v>49</v>
      </c>
      <c r="B52" s="25" t="s">
        <v>16</v>
      </c>
      <c r="D52" s="25">
        <v>20</v>
      </c>
      <c r="E52" s="25">
        <v>1091</v>
      </c>
      <c r="F52" s="25">
        <v>1110</v>
      </c>
      <c r="I52" s="25" t="s">
        <v>16</v>
      </c>
      <c r="J52" s="30"/>
      <c r="L52" s="25">
        <v>49</v>
      </c>
      <c r="M52" s="28"/>
      <c r="N52" s="28"/>
      <c r="O52" s="28"/>
      <c r="P52" s="28"/>
      <c r="Q52" s="31"/>
      <c r="S52"/>
      <c r="T52" s="88"/>
      <c r="U52" s="143"/>
      <c r="X52" s="83"/>
      <c r="BP52" s="25" t="s">
        <v>2571</v>
      </c>
    </row>
    <row r="53" spans="1:68" ht="12.75" customHeight="1" x14ac:dyDescent="0.2">
      <c r="A53" s="25">
        <v>50</v>
      </c>
      <c r="B53" s="25" t="s">
        <v>93</v>
      </c>
      <c r="C53" s="25" t="s">
        <v>6</v>
      </c>
      <c r="D53" s="25">
        <v>4</v>
      </c>
      <c r="E53" s="25">
        <v>1111</v>
      </c>
      <c r="F53" s="25">
        <v>1114</v>
      </c>
      <c r="G53" s="25" t="s">
        <v>2</v>
      </c>
      <c r="H53" s="25" t="s">
        <v>2</v>
      </c>
      <c r="I53" s="25" t="s">
        <v>94</v>
      </c>
      <c r="J53" s="30" t="s">
        <v>148</v>
      </c>
      <c r="L53" s="25">
        <v>50</v>
      </c>
      <c r="M53" s="28" t="s">
        <v>1054</v>
      </c>
      <c r="N53" s="28" t="s">
        <v>2136</v>
      </c>
      <c r="O53" s="28" t="s">
        <v>1055</v>
      </c>
      <c r="P53" s="28" t="s">
        <v>1056</v>
      </c>
      <c r="Q53" s="71" t="s">
        <v>1057</v>
      </c>
      <c r="R53" s="28" t="s">
        <v>1058</v>
      </c>
      <c r="S53" s="84" t="s">
        <v>1497</v>
      </c>
      <c r="T53" s="88" t="s">
        <v>1747</v>
      </c>
      <c r="U53" s="143" t="s">
        <v>1627</v>
      </c>
      <c r="V53" s="28" t="s">
        <v>1059</v>
      </c>
      <c r="W53" s="28" t="s">
        <v>1060</v>
      </c>
      <c r="X53" s="85" t="s">
        <v>1497</v>
      </c>
      <c r="Y53" s="28"/>
      <c r="Z53" s="28"/>
      <c r="AA53" s="28"/>
      <c r="AB53" s="28"/>
      <c r="AC53" s="28"/>
      <c r="AD53" s="28"/>
      <c r="AE53" s="28"/>
      <c r="AF53" s="28"/>
      <c r="AG53" s="28"/>
      <c r="AH53" s="28"/>
      <c r="AI53" s="28"/>
      <c r="AJ53" s="28"/>
      <c r="AK53" s="28"/>
      <c r="AL53" s="28"/>
      <c r="AM53" s="39"/>
      <c r="BP53" s="25" t="s">
        <v>2572</v>
      </c>
    </row>
    <row r="54" spans="1:68" ht="12.75" customHeight="1" x14ac:dyDescent="0.2">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1120</v>
      </c>
      <c r="R54" s="25" t="s">
        <v>779</v>
      </c>
      <c r="S54" s="84" t="s">
        <v>1498</v>
      </c>
      <c r="T54" s="84" t="s">
        <v>1748</v>
      </c>
      <c r="U54" s="143" t="s">
        <v>1628</v>
      </c>
      <c r="V54" s="25" t="s">
        <v>267</v>
      </c>
      <c r="W54" s="25" t="s">
        <v>1142</v>
      </c>
      <c r="X54" s="85" t="s">
        <v>1498</v>
      </c>
      <c r="BP54" s="25" t="s">
        <v>2573</v>
      </c>
    </row>
    <row r="55" spans="1:68" ht="12.75" customHeight="1" x14ac:dyDescent="0.2">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2031</v>
      </c>
      <c r="R55" s="25" t="s">
        <v>272</v>
      </c>
      <c r="S55" s="84" t="s">
        <v>1499</v>
      </c>
      <c r="T55" s="84" t="s">
        <v>1749</v>
      </c>
      <c r="U55" s="143" t="s">
        <v>273</v>
      </c>
      <c r="V55" s="25" t="s">
        <v>274</v>
      </c>
      <c r="W55" s="25" t="s">
        <v>1143</v>
      </c>
      <c r="X55" s="85" t="s">
        <v>1499</v>
      </c>
      <c r="BP55" s="25" t="s">
        <v>2574</v>
      </c>
    </row>
    <row r="56" spans="1:68" ht="12.75" customHeight="1" x14ac:dyDescent="0.2">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1500</v>
      </c>
      <c r="T56" s="84" t="s">
        <v>1750</v>
      </c>
      <c r="U56" s="143" t="s">
        <v>281</v>
      </c>
      <c r="V56" s="25" t="s">
        <v>282</v>
      </c>
      <c r="W56" s="25" t="s">
        <v>1144</v>
      </c>
      <c r="X56" s="85" t="s">
        <v>1500</v>
      </c>
      <c r="BP56" s="25" t="s">
        <v>2575</v>
      </c>
    </row>
    <row r="57" spans="1:68" ht="12.75" customHeight="1" x14ac:dyDescent="0.2">
      <c r="A57" s="25">
        <v>54</v>
      </c>
      <c r="B57" s="25" t="s">
        <v>16</v>
      </c>
      <c r="D57" s="25">
        <v>26</v>
      </c>
      <c r="E57" s="25">
        <v>1148</v>
      </c>
      <c r="F57" s="25">
        <v>1173</v>
      </c>
      <c r="I57" s="25" t="s">
        <v>16</v>
      </c>
      <c r="J57" s="30"/>
      <c r="L57" s="25">
        <v>54</v>
      </c>
      <c r="M57" s="28"/>
      <c r="N57" s="28"/>
      <c r="O57" s="28"/>
      <c r="P57" s="28"/>
      <c r="Q57" s="31"/>
      <c r="S57"/>
      <c r="T57" s="84"/>
      <c r="U57" s="143"/>
      <c r="X57" s="83"/>
      <c r="BP57" s="25" t="s">
        <v>2576</v>
      </c>
    </row>
    <row r="58" spans="1:68" ht="12.75" customHeight="1" x14ac:dyDescent="0.2">
      <c r="A58" s="25">
        <v>55</v>
      </c>
      <c r="B58" s="25" t="s">
        <v>102</v>
      </c>
      <c r="C58" s="25" t="s">
        <v>1</v>
      </c>
      <c r="D58" s="25">
        <v>60</v>
      </c>
      <c r="E58" s="25">
        <v>1174</v>
      </c>
      <c r="F58" s="25">
        <v>1233</v>
      </c>
      <c r="G58" s="25" t="s">
        <v>14</v>
      </c>
      <c r="H58" s="25" t="s">
        <v>14</v>
      </c>
      <c r="I58" s="25" t="s">
        <v>103</v>
      </c>
      <c r="J58" s="30" t="s">
        <v>25</v>
      </c>
      <c r="L58" s="25">
        <v>55</v>
      </c>
      <c r="M58" s="28" t="s">
        <v>283</v>
      </c>
      <c r="N58" s="28" t="s">
        <v>2137</v>
      </c>
      <c r="O58" s="28" t="s">
        <v>1104</v>
      </c>
      <c r="P58" s="28" t="s">
        <v>1110</v>
      </c>
      <c r="Q58" s="74" t="s">
        <v>1398</v>
      </c>
      <c r="R58" s="25" t="s">
        <v>1129</v>
      </c>
      <c r="S58" s="84" t="s">
        <v>1501</v>
      </c>
      <c r="T58" s="84" t="s">
        <v>1751</v>
      </c>
      <c r="U58" s="143" t="s">
        <v>1629</v>
      </c>
      <c r="V58" s="25" t="s">
        <v>803</v>
      </c>
      <c r="W58" s="25" t="s">
        <v>713</v>
      </c>
      <c r="X58" s="85" t="s">
        <v>1501</v>
      </c>
      <c r="BP58" s="25" t="s">
        <v>2577</v>
      </c>
    </row>
    <row r="59" spans="1:68" ht="12.75" customHeight="1" x14ac:dyDescent="0.2">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1502</v>
      </c>
      <c r="T59" s="84" t="s">
        <v>1752</v>
      </c>
      <c r="U59" s="143" t="s">
        <v>376</v>
      </c>
      <c r="V59" s="25" t="s">
        <v>377</v>
      </c>
      <c r="W59" s="25" t="s">
        <v>378</v>
      </c>
      <c r="X59" s="85" t="s">
        <v>1502</v>
      </c>
      <c r="BP59" s="25" t="s">
        <v>2578</v>
      </c>
    </row>
    <row r="60" spans="1:68" ht="12.75" customHeight="1" x14ac:dyDescent="0.2">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1399</v>
      </c>
      <c r="R60" s="25" t="s">
        <v>382</v>
      </c>
      <c r="S60" s="84" t="s">
        <v>431</v>
      </c>
      <c r="T60" s="84" t="s">
        <v>383</v>
      </c>
      <c r="U60" s="143" t="s">
        <v>382</v>
      </c>
      <c r="V60" s="25" t="s">
        <v>384</v>
      </c>
      <c r="W60" s="25" t="s">
        <v>385</v>
      </c>
      <c r="X60" s="85" t="s">
        <v>431</v>
      </c>
      <c r="BP60" s="25" t="s">
        <v>2579</v>
      </c>
    </row>
    <row r="61" spans="1:68" ht="12.75" customHeight="1" x14ac:dyDescent="0.2">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1400</v>
      </c>
      <c r="R61" s="25" t="s">
        <v>389</v>
      </c>
      <c r="S61" t="s">
        <v>1503</v>
      </c>
      <c r="T61" s="84" t="s">
        <v>390</v>
      </c>
      <c r="U61" s="143" t="s">
        <v>391</v>
      </c>
      <c r="V61" s="25" t="s">
        <v>392</v>
      </c>
      <c r="W61" s="25" t="s">
        <v>393</v>
      </c>
      <c r="X61" s="83" t="s">
        <v>1503</v>
      </c>
      <c r="BP61" s="25" t="s">
        <v>2580</v>
      </c>
    </row>
    <row r="62" spans="1:68" ht="12.75" customHeight="1" x14ac:dyDescent="0.2">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1479</v>
      </c>
      <c r="T62" s="84" t="s">
        <v>1731</v>
      </c>
      <c r="U62" s="143" t="s">
        <v>1611</v>
      </c>
      <c r="V62" s="25" t="s">
        <v>197</v>
      </c>
      <c r="W62" s="25" t="s">
        <v>198</v>
      </c>
      <c r="X62" s="85" t="s">
        <v>1479</v>
      </c>
      <c r="BP62" s="25" t="s">
        <v>2581</v>
      </c>
    </row>
    <row r="63" spans="1:68" ht="12.75" customHeight="1" x14ac:dyDescent="0.2">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1504</v>
      </c>
      <c r="T63" s="84" t="s">
        <v>1741</v>
      </c>
      <c r="U63" s="143" t="s">
        <v>1620</v>
      </c>
      <c r="V63" s="25" t="s">
        <v>806</v>
      </c>
      <c r="W63" s="25" t="s">
        <v>203</v>
      </c>
      <c r="X63" s="85" t="s">
        <v>1504</v>
      </c>
      <c r="BP63" s="25" t="s">
        <v>2582</v>
      </c>
    </row>
    <row r="64" spans="1:68" ht="12.75" customHeight="1" x14ac:dyDescent="0.2">
      <c r="A64" s="25">
        <v>61</v>
      </c>
      <c r="B64" s="25" t="s">
        <v>116</v>
      </c>
      <c r="C64" s="25" t="s">
        <v>1</v>
      </c>
      <c r="D64" s="25">
        <v>60</v>
      </c>
      <c r="E64" s="25">
        <v>1407</v>
      </c>
      <c r="F64" s="25">
        <v>1466</v>
      </c>
      <c r="G64" s="32" t="s">
        <v>2</v>
      </c>
      <c r="H64" s="25" t="s">
        <v>14</v>
      </c>
      <c r="I64" s="25" t="s">
        <v>117</v>
      </c>
      <c r="J64" s="30" t="s">
        <v>118</v>
      </c>
      <c r="L64" s="25">
        <v>61</v>
      </c>
      <c r="M64" s="28" t="s">
        <v>204</v>
      </c>
      <c r="N64" s="28" t="s">
        <v>1093</v>
      </c>
      <c r="O64" s="28" t="s">
        <v>205</v>
      </c>
      <c r="P64" s="28" t="s">
        <v>206</v>
      </c>
      <c r="Q64" s="31" t="s">
        <v>794</v>
      </c>
      <c r="R64" s="25" t="s">
        <v>780</v>
      </c>
      <c r="S64" s="84" t="s">
        <v>1505</v>
      </c>
      <c r="T64" s="84" t="s">
        <v>1742</v>
      </c>
      <c r="U64" s="143" t="s">
        <v>1621</v>
      </c>
      <c r="V64" s="25" t="s">
        <v>780</v>
      </c>
      <c r="W64" s="25" t="s">
        <v>207</v>
      </c>
      <c r="X64" s="85" t="s">
        <v>1505</v>
      </c>
      <c r="BP64" s="25" t="s">
        <v>2583</v>
      </c>
    </row>
    <row r="65" spans="1:68" ht="12.75" customHeight="1" x14ac:dyDescent="0.2">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1506</v>
      </c>
      <c r="T65" s="84" t="s">
        <v>212</v>
      </c>
      <c r="U65" s="143" t="s">
        <v>1622</v>
      </c>
      <c r="V65" s="25" t="s">
        <v>801</v>
      </c>
      <c r="W65" s="25" t="s">
        <v>1141</v>
      </c>
      <c r="X65" s="85" t="s">
        <v>1506</v>
      </c>
      <c r="BP65" s="25" t="s">
        <v>2584</v>
      </c>
    </row>
    <row r="66" spans="1:68" ht="12.75" customHeight="1" x14ac:dyDescent="0.2">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1490</v>
      </c>
      <c r="T66" s="84" t="s">
        <v>216</v>
      </c>
      <c r="U66" s="143" t="s">
        <v>1623</v>
      </c>
      <c r="V66" s="25" t="s">
        <v>217</v>
      </c>
      <c r="W66" s="25" t="s">
        <v>218</v>
      </c>
      <c r="X66" s="85" t="s">
        <v>1490</v>
      </c>
      <c r="BP66" s="25" t="s">
        <v>2585</v>
      </c>
    </row>
    <row r="67" spans="1:68" ht="12.75" customHeight="1" x14ac:dyDescent="0.2">
      <c r="S67"/>
      <c r="T67"/>
      <c r="U67" s="84"/>
      <c r="BP67" s="25" t="s">
        <v>2586</v>
      </c>
    </row>
    <row r="68" spans="1:68" ht="12.75" customHeight="1" x14ac:dyDescent="0.2">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2587</v>
      </c>
    </row>
    <row r="69" spans="1:68" ht="12.75" customHeight="1" x14ac:dyDescent="0.2">
      <c r="L69" s="25">
        <v>1</v>
      </c>
      <c r="S69"/>
      <c r="T69"/>
      <c r="BP69" s="25" t="s">
        <v>2588</v>
      </c>
    </row>
    <row r="70" spans="1:68" ht="12.75" customHeight="1" x14ac:dyDescent="0.2">
      <c r="L70" s="25">
        <v>2</v>
      </c>
      <c r="S70"/>
      <c r="T70"/>
      <c r="AD70" s="28"/>
      <c r="AE70" s="28"/>
      <c r="AF70" s="28"/>
      <c r="AG70" s="28"/>
      <c r="AH70" s="28"/>
      <c r="AI70" s="28"/>
      <c r="AJ70" s="28"/>
      <c r="AK70" s="28"/>
      <c r="BP70" s="25" t="s">
        <v>2589</v>
      </c>
    </row>
    <row r="71" spans="1:68" ht="12.75" customHeight="1" x14ac:dyDescent="0.2">
      <c r="L71" s="25">
        <v>3</v>
      </c>
      <c r="M71" s="28"/>
      <c r="N71" s="28"/>
      <c r="O71" s="28"/>
      <c r="P71" s="28"/>
      <c r="Q71" s="28"/>
      <c r="R71" s="28"/>
      <c r="S71" s="152"/>
      <c r="T71" s="152"/>
      <c r="U71" s="28"/>
      <c r="V71" s="28"/>
      <c r="W71" s="28"/>
      <c r="X71" s="28"/>
      <c r="Y71" s="28"/>
      <c r="AD71" s="28"/>
      <c r="AE71" s="28"/>
      <c r="AF71" s="28"/>
      <c r="AG71" s="28"/>
      <c r="AH71" s="28"/>
      <c r="AI71" s="28"/>
      <c r="AJ71" s="28"/>
      <c r="AK71" s="28"/>
      <c r="BP71" s="25" t="s">
        <v>2590</v>
      </c>
    </row>
    <row r="72" spans="1:68" ht="12.75" customHeight="1" x14ac:dyDescent="0.2">
      <c r="L72" s="25">
        <v>4</v>
      </c>
      <c r="M72" s="28"/>
      <c r="N72" s="28"/>
      <c r="O72" s="28"/>
      <c r="P72" s="28"/>
      <c r="Q72" s="28"/>
      <c r="R72" s="28"/>
      <c r="S72" s="152"/>
      <c r="T72" s="152"/>
      <c r="U72" s="28"/>
      <c r="V72" s="28"/>
      <c r="W72" s="28"/>
      <c r="X72" s="28"/>
      <c r="Y72" s="28"/>
      <c r="AD72" s="28"/>
      <c r="AE72" s="28"/>
      <c r="AF72" s="28"/>
      <c r="AG72" s="28"/>
      <c r="AH72" s="28"/>
      <c r="AI72" s="28"/>
      <c r="AJ72" s="28"/>
      <c r="AK72" s="28"/>
      <c r="BP72" s="25" t="s">
        <v>2591</v>
      </c>
    </row>
    <row r="73" spans="1:68" ht="12.75" customHeight="1" x14ac:dyDescent="0.2">
      <c r="L73" s="25">
        <v>5</v>
      </c>
      <c r="M73" s="28"/>
      <c r="N73" s="28"/>
      <c r="O73" s="28"/>
      <c r="P73" s="28"/>
      <c r="Q73" s="28"/>
      <c r="R73" s="28"/>
      <c r="S73" s="152"/>
      <c r="T73" s="152"/>
      <c r="U73" s="28"/>
      <c r="V73" s="28"/>
      <c r="W73" s="28"/>
      <c r="X73" s="28"/>
      <c r="Y73" s="28"/>
      <c r="AD73" s="28"/>
      <c r="AE73" s="28"/>
      <c r="AF73" s="28"/>
      <c r="AG73" s="28"/>
      <c r="AH73" s="28"/>
      <c r="AI73" s="28"/>
      <c r="AJ73" s="28"/>
      <c r="AK73" s="28"/>
      <c r="BP73" s="25" t="s">
        <v>2592</v>
      </c>
    </row>
    <row r="74" spans="1:68" ht="12.75" customHeight="1" x14ac:dyDescent="0.2">
      <c r="L74" s="25">
        <v>6</v>
      </c>
      <c r="M74" s="28"/>
      <c r="N74" s="28"/>
      <c r="O74" s="28"/>
      <c r="P74" s="28"/>
      <c r="Q74" s="28"/>
      <c r="R74" s="28"/>
      <c r="S74" s="152"/>
      <c r="T74" s="152"/>
      <c r="U74" s="28"/>
      <c r="V74" s="28"/>
      <c r="W74" s="28"/>
      <c r="X74" s="28"/>
      <c r="Y74" s="28"/>
      <c r="AD74" s="28"/>
      <c r="AE74" s="28"/>
      <c r="AF74" s="28"/>
      <c r="AG74" s="28"/>
      <c r="AH74" s="28"/>
      <c r="AI74" s="28"/>
      <c r="AJ74" s="28"/>
      <c r="AK74" s="28"/>
      <c r="BP74" s="25" t="s">
        <v>2593</v>
      </c>
    </row>
    <row r="75" spans="1:68" ht="12.75" customHeight="1" x14ac:dyDescent="0.2">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
      <c r="L77" s="25">
        <v>9</v>
      </c>
      <c r="M77" s="28" t="s">
        <v>285</v>
      </c>
      <c r="N77" s="28" t="s">
        <v>286</v>
      </c>
      <c r="O77" s="28" t="s">
        <v>287</v>
      </c>
      <c r="P77" s="28" t="s">
        <v>288</v>
      </c>
      <c r="Q77" s="71" t="s">
        <v>1121</v>
      </c>
      <c r="R77" s="28" t="s">
        <v>289</v>
      </c>
      <c r="S77" s="143" t="s">
        <v>1507</v>
      </c>
      <c r="T77" s="143" t="s">
        <v>1753</v>
      </c>
      <c r="U77" s="143" t="s">
        <v>1630</v>
      </c>
      <c r="V77" s="28" t="s">
        <v>290</v>
      </c>
      <c r="W77" s="28" t="s">
        <v>1145</v>
      </c>
      <c r="X77" s="28" t="s">
        <v>2084</v>
      </c>
      <c r="Y77" s="28"/>
      <c r="AD77" s="28"/>
      <c r="AE77" s="28"/>
      <c r="AF77" s="28"/>
      <c r="AG77" s="28"/>
      <c r="AH77" s="28"/>
      <c r="AI77" s="28"/>
      <c r="AJ77" s="28"/>
      <c r="AK77" s="28"/>
    </row>
    <row r="78" spans="1:68" ht="12.75" customHeight="1" x14ac:dyDescent="0.2">
      <c r="L78" s="25">
        <v>10</v>
      </c>
      <c r="M78" s="28" t="s">
        <v>452</v>
      </c>
      <c r="N78" s="28" t="s">
        <v>865</v>
      </c>
      <c r="O78" s="28" t="s">
        <v>447</v>
      </c>
      <c r="P78" s="28" t="s">
        <v>448</v>
      </c>
      <c r="Q78" s="71" t="s">
        <v>451</v>
      </c>
      <c r="R78" s="28" t="s">
        <v>449</v>
      </c>
      <c r="S78" s="28" t="s">
        <v>450</v>
      </c>
      <c r="T78" s="143" t="s">
        <v>1855</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
      <c r="L79" s="25">
        <v>11</v>
      </c>
      <c r="M79" s="28" t="s">
        <v>454</v>
      </c>
      <c r="N79" s="28" t="s">
        <v>1097</v>
      </c>
      <c r="O79" s="28" t="s">
        <v>458</v>
      </c>
      <c r="P79" s="28" t="s">
        <v>455</v>
      </c>
      <c r="Q79" s="71" t="s">
        <v>453</v>
      </c>
      <c r="R79" s="28" t="s">
        <v>456</v>
      </c>
      <c r="S79" s="143" t="s">
        <v>1508</v>
      </c>
      <c r="T79" s="143" t="s">
        <v>1754</v>
      </c>
      <c r="U79" s="143" t="s">
        <v>1631</v>
      </c>
      <c r="V79" s="28" t="s">
        <v>809</v>
      </c>
      <c r="W79" s="28" t="s">
        <v>457</v>
      </c>
      <c r="X79" s="143" t="s">
        <v>1508</v>
      </c>
      <c r="Y79" s="28" t="s">
        <v>460</v>
      </c>
      <c r="Z79" s="25" t="s">
        <v>459</v>
      </c>
      <c r="AD79" s="28"/>
      <c r="AE79" s="28"/>
      <c r="AF79" s="28"/>
      <c r="AG79" s="28"/>
      <c r="AH79" s="28"/>
      <c r="AI79" s="28"/>
      <c r="AJ79" s="28"/>
      <c r="AK79" s="28"/>
    </row>
    <row r="80" spans="1:68" ht="12.75" customHeight="1" x14ac:dyDescent="0.2">
      <c r="L80" s="25">
        <v>12</v>
      </c>
      <c r="M80" s="28" t="s">
        <v>1005</v>
      </c>
      <c r="N80" s="28" t="s">
        <v>2138</v>
      </c>
      <c r="O80" s="28" t="s">
        <v>1006</v>
      </c>
      <c r="P80" s="28" t="s">
        <v>1011</v>
      </c>
      <c r="Q80" s="79" t="s">
        <v>1401</v>
      </c>
      <c r="R80" s="28" t="s">
        <v>1010</v>
      </c>
      <c r="S80" s="152" t="s">
        <v>1509</v>
      </c>
      <c r="T80" s="143" t="s">
        <v>1009</v>
      </c>
      <c r="U80" s="143" t="s">
        <v>1632</v>
      </c>
      <c r="V80" s="28" t="s">
        <v>1008</v>
      </c>
      <c r="W80" s="28" t="s">
        <v>1007</v>
      </c>
      <c r="X80" s="152" t="s">
        <v>1509</v>
      </c>
      <c r="Y80" s="28"/>
      <c r="AD80" s="28"/>
      <c r="AE80" s="28"/>
      <c r="AF80" s="28"/>
      <c r="AG80" s="28"/>
      <c r="AH80" s="28"/>
      <c r="AI80" s="28"/>
      <c r="AJ80" s="28"/>
      <c r="AK80" s="28"/>
    </row>
    <row r="81" spans="12:37" ht="12.75" customHeight="1" x14ac:dyDescent="0.2">
      <c r="L81" s="25">
        <v>13</v>
      </c>
      <c r="M81" s="28" t="s">
        <v>1005</v>
      </c>
      <c r="N81" s="28" t="s">
        <v>2138</v>
      </c>
      <c r="O81" s="28" t="s">
        <v>1006</v>
      </c>
      <c r="P81" s="28" t="s">
        <v>1011</v>
      </c>
      <c r="Q81" s="79" t="s">
        <v>1401</v>
      </c>
      <c r="R81" s="28" t="s">
        <v>1010</v>
      </c>
      <c r="S81" s="152" t="s">
        <v>1509</v>
      </c>
      <c r="T81" s="143" t="s">
        <v>1009</v>
      </c>
      <c r="U81" s="143" t="s">
        <v>1632</v>
      </c>
      <c r="V81" s="28" t="s">
        <v>1008</v>
      </c>
      <c r="W81" s="28" t="s">
        <v>1007</v>
      </c>
      <c r="X81" s="152" t="s">
        <v>1509</v>
      </c>
      <c r="Y81" s="28"/>
      <c r="AD81" s="28"/>
      <c r="AE81" s="28"/>
      <c r="AF81" s="28"/>
      <c r="AG81" s="28"/>
      <c r="AH81" s="28"/>
      <c r="AI81" s="28"/>
      <c r="AJ81" s="28"/>
      <c r="AK81" s="28"/>
    </row>
    <row r="82" spans="12:37" ht="12.75" customHeight="1" x14ac:dyDescent="0.2">
      <c r="L82" s="25">
        <v>14</v>
      </c>
      <c r="M82" s="28" t="s">
        <v>1005</v>
      </c>
      <c r="N82" s="28" t="s">
        <v>2138</v>
      </c>
      <c r="O82" s="28" t="s">
        <v>1006</v>
      </c>
      <c r="P82" s="28" t="s">
        <v>1011</v>
      </c>
      <c r="Q82" s="79" t="s">
        <v>1401</v>
      </c>
      <c r="R82" s="28" t="s">
        <v>1010</v>
      </c>
      <c r="S82" s="152" t="s">
        <v>1509</v>
      </c>
      <c r="T82" s="143" t="s">
        <v>1009</v>
      </c>
      <c r="U82" s="143" t="s">
        <v>1632</v>
      </c>
      <c r="V82" s="28" t="s">
        <v>1008</v>
      </c>
      <c r="W82" s="28" t="s">
        <v>1007</v>
      </c>
      <c r="X82" s="152" t="s">
        <v>1509</v>
      </c>
      <c r="Y82" s="28"/>
      <c r="AD82" s="28"/>
      <c r="AE82" s="28"/>
      <c r="AF82" s="28"/>
      <c r="AG82" s="28"/>
      <c r="AH82" s="28"/>
      <c r="AI82" s="28"/>
      <c r="AJ82" s="28"/>
      <c r="AK82" s="28"/>
    </row>
    <row r="83" spans="12:37" ht="12.75" customHeight="1" x14ac:dyDescent="0.2">
      <c r="L83" s="25">
        <v>15</v>
      </c>
      <c r="M83" s="28" t="s">
        <v>1005</v>
      </c>
      <c r="N83" s="28" t="s">
        <v>2138</v>
      </c>
      <c r="O83" s="28" t="s">
        <v>1006</v>
      </c>
      <c r="P83" s="28" t="s">
        <v>1011</v>
      </c>
      <c r="Q83" s="79" t="s">
        <v>1401</v>
      </c>
      <c r="R83" s="28" t="s">
        <v>1010</v>
      </c>
      <c r="S83" s="152" t="s">
        <v>1509</v>
      </c>
      <c r="T83" s="143" t="s">
        <v>1009</v>
      </c>
      <c r="U83" s="143" t="s">
        <v>1632</v>
      </c>
      <c r="V83" s="28" t="s">
        <v>1008</v>
      </c>
      <c r="W83" s="28" t="s">
        <v>1007</v>
      </c>
      <c r="X83" s="152" t="s">
        <v>1509</v>
      </c>
      <c r="Y83" s="28"/>
      <c r="AD83" s="28"/>
      <c r="AE83" s="28"/>
      <c r="AF83" s="28"/>
      <c r="AG83" s="28"/>
      <c r="AH83" s="28"/>
      <c r="AI83" s="28"/>
      <c r="AJ83" s="28"/>
      <c r="AK83" s="28"/>
    </row>
    <row r="84" spans="12:37" ht="12.75" customHeight="1" x14ac:dyDescent="0.2">
      <c r="L84" s="25">
        <v>16</v>
      </c>
      <c r="M84" s="28" t="s">
        <v>291</v>
      </c>
      <c r="N84" s="28" t="s">
        <v>2139</v>
      </c>
      <c r="O84" s="28" t="s">
        <v>293</v>
      </c>
      <c r="P84" s="28" t="s">
        <v>293</v>
      </c>
      <c r="Q84" s="71" t="s">
        <v>294</v>
      </c>
      <c r="R84" s="28" t="s">
        <v>295</v>
      </c>
      <c r="S84" s="143" t="s">
        <v>291</v>
      </c>
      <c r="T84" s="143" t="s">
        <v>1755</v>
      </c>
      <c r="U84" s="143" t="s">
        <v>291</v>
      </c>
      <c r="V84" s="28" t="s">
        <v>296</v>
      </c>
      <c r="W84" s="28" t="s">
        <v>297</v>
      </c>
      <c r="X84" s="143" t="s">
        <v>291</v>
      </c>
      <c r="Y84" s="28"/>
      <c r="AD84" s="28"/>
      <c r="AE84" s="28"/>
      <c r="AF84" s="28"/>
      <c r="AG84" s="28"/>
      <c r="AH84" s="28"/>
      <c r="AI84" s="28"/>
      <c r="AJ84" s="28"/>
      <c r="AK84" s="28"/>
    </row>
    <row r="85" spans="12:37" ht="12.75" customHeight="1" x14ac:dyDescent="0.2">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
      <c r="L86" s="25">
        <v>18</v>
      </c>
      <c r="N86" s="28"/>
      <c r="Q86" s="31"/>
      <c r="T86"/>
      <c r="U86" s="84"/>
      <c r="X86"/>
      <c r="AD86" s="28"/>
      <c r="AE86" s="28"/>
      <c r="AF86" s="28"/>
      <c r="AG86" s="28"/>
      <c r="AH86" s="28"/>
      <c r="AI86" s="28"/>
      <c r="AJ86" s="28"/>
      <c r="AK86" s="28"/>
    </row>
    <row r="87" spans="12:37" ht="12.75" customHeight="1" x14ac:dyDescent="0.2">
      <c r="L87" s="25">
        <v>19</v>
      </c>
      <c r="M87" s="25" t="s">
        <v>1178</v>
      </c>
      <c r="N87" s="28" t="s">
        <v>2140</v>
      </c>
      <c r="O87" s="25" t="s">
        <v>299</v>
      </c>
      <c r="P87" s="25" t="s">
        <v>300</v>
      </c>
      <c r="Q87" s="74" t="s">
        <v>1402</v>
      </c>
      <c r="R87" s="25" t="s">
        <v>302</v>
      </c>
      <c r="S87" s="84" t="s">
        <v>1510</v>
      </c>
      <c r="T87" s="25" t="s">
        <v>1756</v>
      </c>
      <c r="U87" s="84" t="s">
        <v>1633</v>
      </c>
      <c r="V87" s="25" t="s">
        <v>810</v>
      </c>
      <c r="W87" s="25" t="s">
        <v>725</v>
      </c>
      <c r="X87" s="84" t="s">
        <v>1510</v>
      </c>
      <c r="AD87" s="28"/>
      <c r="AE87" s="28"/>
      <c r="AF87" s="28"/>
      <c r="AG87" s="28"/>
      <c r="AH87" s="28"/>
      <c r="AI87" s="28"/>
      <c r="AJ87" s="28"/>
      <c r="AK87" s="28"/>
    </row>
    <row r="88" spans="12:37" ht="12.75" customHeight="1" x14ac:dyDescent="0.2">
      <c r="L88" s="25">
        <v>20</v>
      </c>
      <c r="M88" s="25" t="s">
        <v>303</v>
      </c>
      <c r="N88" s="28" t="s">
        <v>2141</v>
      </c>
      <c r="O88" s="25" t="s">
        <v>304</v>
      </c>
      <c r="P88" s="25" t="s">
        <v>305</v>
      </c>
      <c r="Q88" s="75" t="s">
        <v>1403</v>
      </c>
      <c r="R88" s="25" t="s">
        <v>306</v>
      </c>
      <c r="S88" s="84" t="s">
        <v>1511</v>
      </c>
      <c r="T88" s="25" t="s">
        <v>1757</v>
      </c>
      <c r="U88" s="84" t="s">
        <v>1634</v>
      </c>
      <c r="V88" s="25" t="s">
        <v>811</v>
      </c>
      <c r="W88" s="25" t="s">
        <v>307</v>
      </c>
      <c r="X88" s="84" t="s">
        <v>1511</v>
      </c>
      <c r="AD88" s="28"/>
      <c r="AE88" s="28"/>
      <c r="AF88" s="28"/>
      <c r="AG88" s="28"/>
      <c r="AH88" s="28"/>
      <c r="AI88" s="28"/>
      <c r="AJ88" s="28"/>
      <c r="AK88" s="28"/>
    </row>
    <row r="89" spans="12:37" ht="12.75" customHeight="1" x14ac:dyDescent="0.2">
      <c r="L89" s="25">
        <v>21</v>
      </c>
      <c r="N89" s="28"/>
      <c r="Q89" s="31"/>
      <c r="S89"/>
      <c r="U89" s="84"/>
      <c r="X89"/>
      <c r="AD89" s="28"/>
      <c r="AE89" s="28"/>
      <c r="AF89" s="28"/>
      <c r="AG89" s="28"/>
      <c r="AH89" s="28"/>
      <c r="AI89" s="28"/>
      <c r="AJ89" s="28"/>
      <c r="AK89" s="28"/>
    </row>
    <row r="90" spans="12:37" ht="12.75" customHeight="1" x14ac:dyDescent="0.2">
      <c r="L90" s="25">
        <v>22</v>
      </c>
      <c r="N90" s="28"/>
      <c r="Q90" s="31"/>
      <c r="S90"/>
      <c r="U90" s="84"/>
      <c r="X90"/>
      <c r="AD90" s="28"/>
      <c r="AE90" s="28"/>
      <c r="AF90" s="28"/>
      <c r="AG90" s="28"/>
      <c r="AH90" s="28"/>
      <c r="AI90" s="28"/>
      <c r="AJ90" s="28"/>
      <c r="AK90" s="28"/>
    </row>
    <row r="91" spans="12:37" ht="12.75" customHeight="1" x14ac:dyDescent="0.2">
      <c r="L91" s="25">
        <v>23</v>
      </c>
      <c r="M91" s="25" t="s">
        <v>308</v>
      </c>
      <c r="N91" s="28" t="s">
        <v>2142</v>
      </c>
      <c r="O91" s="25" t="s">
        <v>309</v>
      </c>
      <c r="P91" s="25" t="s">
        <v>310</v>
      </c>
      <c r="Q91" s="31" t="s">
        <v>311</v>
      </c>
      <c r="R91" s="25" t="s">
        <v>312</v>
      </c>
      <c r="S91" s="84" t="s">
        <v>1512</v>
      </c>
      <c r="T91" s="25" t="s">
        <v>1758</v>
      </c>
      <c r="U91" s="84" t="s">
        <v>313</v>
      </c>
      <c r="V91" s="25" t="s">
        <v>314</v>
      </c>
      <c r="W91" s="25" t="s">
        <v>315</v>
      </c>
      <c r="X91" s="84" t="s">
        <v>1512</v>
      </c>
      <c r="AD91" s="28"/>
      <c r="AE91" s="28"/>
      <c r="AF91" s="28"/>
      <c r="AG91" s="28"/>
      <c r="AH91" s="28"/>
      <c r="AI91" s="28"/>
      <c r="AJ91" s="28"/>
      <c r="AK91" s="28"/>
    </row>
    <row r="92" spans="12:37" ht="30" customHeight="1" x14ac:dyDescent="0.2">
      <c r="L92" s="25">
        <v>24</v>
      </c>
      <c r="M92" s="33" t="s">
        <v>882</v>
      </c>
      <c r="N92" s="33" t="s">
        <v>2143</v>
      </c>
      <c r="O92" s="33" t="s">
        <v>440</v>
      </c>
      <c r="P92" s="33" t="s">
        <v>438</v>
      </c>
      <c r="Q92" s="76" t="s">
        <v>508</v>
      </c>
      <c r="R92" s="33" t="s">
        <v>509</v>
      </c>
      <c r="S92" s="33" t="s">
        <v>439</v>
      </c>
      <c r="T92" s="87" t="s">
        <v>507</v>
      </c>
      <c r="U92" s="87" t="s">
        <v>2073</v>
      </c>
      <c r="V92" s="33" t="s">
        <v>510</v>
      </c>
      <c r="W92" s="33" t="s">
        <v>511</v>
      </c>
      <c r="X92" s="35" t="s">
        <v>969</v>
      </c>
      <c r="Y92" s="33" t="s">
        <v>512</v>
      </c>
      <c r="Z92" s="33" t="s">
        <v>513</v>
      </c>
      <c r="AA92" s="33"/>
      <c r="AB92" s="33"/>
      <c r="AC92" s="33"/>
      <c r="AD92" s="35"/>
      <c r="AE92" s="35"/>
      <c r="AF92" s="35"/>
      <c r="AG92" s="35"/>
      <c r="AH92" s="35"/>
      <c r="AI92" s="35"/>
      <c r="AJ92" s="35"/>
      <c r="AK92" s="35"/>
    </row>
    <row r="93" spans="12:37" ht="12.75" customHeight="1" x14ac:dyDescent="0.2">
      <c r="L93" s="25">
        <v>25</v>
      </c>
      <c r="Q93" s="31"/>
      <c r="T93"/>
      <c r="U93" s="84"/>
      <c r="AD93" s="28"/>
      <c r="AE93" s="28"/>
      <c r="AF93" s="28"/>
      <c r="AG93" s="28"/>
      <c r="AH93" s="28"/>
      <c r="AI93" s="28"/>
      <c r="AJ93" s="28"/>
      <c r="AK93" s="28"/>
    </row>
    <row r="94" spans="12:37" ht="12.75" customHeight="1" x14ac:dyDescent="0.2">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
      <c r="L95" s="25">
        <v>27</v>
      </c>
      <c r="M95" s="28" t="s">
        <v>2702</v>
      </c>
      <c r="N95" s="28" t="s">
        <v>441</v>
      </c>
      <c r="O95" s="28" t="s">
        <v>442</v>
      </c>
      <c r="P95" s="28" t="s">
        <v>443</v>
      </c>
      <c r="Q95" s="217" t="s">
        <v>2621</v>
      </c>
      <c r="R95" s="28" t="s">
        <v>444</v>
      </c>
      <c r="S95" s="143" t="s">
        <v>1513</v>
      </c>
      <c r="T95" s="28" t="s">
        <v>1759</v>
      </c>
      <c r="U95" s="143" t="s">
        <v>2074</v>
      </c>
      <c r="V95" s="28" t="s">
        <v>1138</v>
      </c>
      <c r="W95" s="28" t="s">
        <v>714</v>
      </c>
      <c r="X95" s="143" t="s">
        <v>1513</v>
      </c>
      <c r="Y95" s="28"/>
      <c r="Z95" s="28"/>
      <c r="AA95" s="28"/>
      <c r="AB95" s="28"/>
      <c r="AD95" s="28"/>
      <c r="AE95" s="28"/>
      <c r="AF95" s="28"/>
      <c r="AG95" s="28"/>
      <c r="AH95" s="28"/>
      <c r="AI95" s="28"/>
      <c r="AJ95" s="28"/>
      <c r="AK95" s="28"/>
    </row>
    <row r="96" spans="12:37" ht="12.75" customHeight="1" x14ac:dyDescent="0.2">
      <c r="L96" s="25">
        <v>28</v>
      </c>
      <c r="M96" s="28" t="s">
        <v>291</v>
      </c>
      <c r="N96" s="28" t="s">
        <v>292</v>
      </c>
      <c r="O96" s="28" t="s">
        <v>293</v>
      </c>
      <c r="P96" s="28" t="s">
        <v>293</v>
      </c>
      <c r="Q96" s="71" t="s">
        <v>294</v>
      </c>
      <c r="R96" s="28" t="s">
        <v>295</v>
      </c>
      <c r="S96" s="143" t="s">
        <v>291</v>
      </c>
      <c r="T96" s="28" t="s">
        <v>1755</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
      <c r="L97" s="25">
        <v>29</v>
      </c>
      <c r="M97" s="28" t="s">
        <v>2033</v>
      </c>
      <c r="N97" s="28" t="s">
        <v>2034</v>
      </c>
      <c r="O97" s="28" t="s">
        <v>2035</v>
      </c>
      <c r="P97" s="28" t="s">
        <v>2062</v>
      </c>
      <c r="Q97" s="218" t="s">
        <v>2634</v>
      </c>
      <c r="R97" s="28"/>
      <c r="S97" s="143" t="s">
        <v>2039</v>
      </c>
      <c r="T97" s="71" t="s">
        <v>2095</v>
      </c>
      <c r="U97" s="143"/>
      <c r="V97" s="28"/>
      <c r="W97" s="28"/>
      <c r="X97" s="143" t="s">
        <v>2039</v>
      </c>
      <c r="Y97" s="28"/>
      <c r="Z97" s="28"/>
      <c r="AA97" s="28"/>
      <c r="AB97" s="28"/>
      <c r="AD97" s="28"/>
      <c r="AE97" s="28"/>
      <c r="AF97" s="28"/>
      <c r="AG97" s="28"/>
      <c r="AH97" s="28"/>
      <c r="AI97" s="28"/>
      <c r="AJ97" s="28"/>
      <c r="AK97" s="28"/>
    </row>
    <row r="98" spans="12:38" ht="12.75" customHeight="1" x14ac:dyDescent="0.2">
      <c r="L98" s="25">
        <v>30</v>
      </c>
      <c r="M98" s="71" t="s">
        <v>2197</v>
      </c>
      <c r="N98" s="71" t="s">
        <v>2198</v>
      </c>
      <c r="O98" s="71" t="s">
        <v>2199</v>
      </c>
      <c r="P98" s="71" t="s">
        <v>2200</v>
      </c>
      <c r="Q98" s="71" t="s">
        <v>2201</v>
      </c>
      <c r="R98" s="28"/>
      <c r="S98" s="162" t="s">
        <v>2238</v>
      </c>
      <c r="T98" s="71" t="s">
        <v>2096</v>
      </c>
      <c r="U98" s="160" t="s">
        <v>2127</v>
      </c>
      <c r="V98" s="28"/>
      <c r="W98" s="28"/>
      <c r="X98" s="162" t="s">
        <v>2238</v>
      </c>
      <c r="Y98" s="28"/>
      <c r="Z98" s="28"/>
      <c r="AA98" s="28"/>
      <c r="AB98" s="28"/>
      <c r="AD98" s="28"/>
      <c r="AE98" s="28"/>
      <c r="AF98" s="28"/>
      <c r="AG98" s="28"/>
      <c r="AH98" s="28"/>
      <c r="AI98" s="28"/>
      <c r="AJ98" s="28"/>
      <c r="AK98" s="28"/>
    </row>
    <row r="99" spans="12:38" ht="12.75" customHeight="1" x14ac:dyDescent="0.2">
      <c r="L99" s="25">
        <v>31</v>
      </c>
      <c r="M99" s="28" t="s">
        <v>298</v>
      </c>
      <c r="N99" s="28" t="s">
        <v>2140</v>
      </c>
      <c r="O99" s="28" t="s">
        <v>299</v>
      </c>
      <c r="P99" s="28" t="s">
        <v>300</v>
      </c>
      <c r="Q99" s="71" t="s">
        <v>301</v>
      </c>
      <c r="R99" s="28" t="s">
        <v>302</v>
      </c>
      <c r="S99" s="143" t="s">
        <v>1514</v>
      </c>
      <c r="T99" s="28" t="s">
        <v>1760</v>
      </c>
      <c r="U99" s="143" t="s">
        <v>1635</v>
      </c>
      <c r="V99" s="28" t="s">
        <v>810</v>
      </c>
      <c r="W99" s="28" t="s">
        <v>725</v>
      </c>
      <c r="X99" s="143" t="s">
        <v>1514</v>
      </c>
      <c r="Y99" s="28"/>
      <c r="Z99" s="28"/>
      <c r="AA99" s="28"/>
      <c r="AB99" s="28"/>
      <c r="AD99" s="28"/>
      <c r="AE99" s="28"/>
      <c r="AF99" s="28"/>
      <c r="AG99" s="28"/>
      <c r="AH99" s="28"/>
      <c r="AI99" s="28"/>
      <c r="AJ99" s="28"/>
      <c r="AK99" s="28"/>
    </row>
    <row r="100" spans="12:38" ht="12.75" customHeight="1" x14ac:dyDescent="0.2">
      <c r="L100" s="25">
        <v>32</v>
      </c>
      <c r="M100" s="28" t="s">
        <v>303</v>
      </c>
      <c r="N100" s="28" t="s">
        <v>2141</v>
      </c>
      <c r="O100" s="28" t="s">
        <v>304</v>
      </c>
      <c r="P100" s="28" t="s">
        <v>305</v>
      </c>
      <c r="Q100" s="79" t="s">
        <v>1403</v>
      </c>
      <c r="R100" s="28" t="s">
        <v>306</v>
      </c>
      <c r="S100" s="143" t="s">
        <v>1515</v>
      </c>
      <c r="T100" s="28" t="s">
        <v>1757</v>
      </c>
      <c r="U100" s="143" t="s">
        <v>1634</v>
      </c>
      <c r="V100" s="28" t="s">
        <v>811</v>
      </c>
      <c r="W100" s="28" t="s">
        <v>307</v>
      </c>
      <c r="X100" s="143" t="s">
        <v>1515</v>
      </c>
      <c r="Y100" s="28"/>
      <c r="Z100" s="28"/>
      <c r="AA100" s="28"/>
      <c r="AB100" s="28"/>
      <c r="AD100" s="28"/>
      <c r="AE100" s="28"/>
      <c r="AF100" s="28"/>
      <c r="AG100" s="28"/>
      <c r="AH100" s="28"/>
      <c r="AI100" s="28"/>
      <c r="AJ100" s="28"/>
      <c r="AK100" s="28"/>
    </row>
    <row r="101" spans="12:38" ht="12.75" customHeight="1" x14ac:dyDescent="0.2">
      <c r="L101" s="25">
        <v>33</v>
      </c>
      <c r="M101" s="28" t="s">
        <v>1375</v>
      </c>
      <c r="N101" s="28" t="s">
        <v>1376</v>
      </c>
      <c r="O101" s="28" t="s">
        <v>1377</v>
      </c>
      <c r="P101" s="28" t="s">
        <v>1378</v>
      </c>
      <c r="Q101" s="71" t="s">
        <v>1379</v>
      </c>
      <c r="R101" s="28"/>
      <c r="S101" s="143" t="s">
        <v>1516</v>
      </c>
      <c r="T101" s="71" t="s">
        <v>2097</v>
      </c>
      <c r="U101" s="143" t="s">
        <v>1636</v>
      </c>
      <c r="V101" s="28"/>
      <c r="W101" s="28"/>
      <c r="X101" s="143" t="s">
        <v>1516</v>
      </c>
      <c r="Y101" s="28"/>
      <c r="Z101" s="28"/>
      <c r="AA101" s="28"/>
      <c r="AB101" s="28"/>
      <c r="AD101" s="28"/>
      <c r="AE101" s="28"/>
      <c r="AF101" s="28"/>
      <c r="AG101" s="28"/>
      <c r="AH101" s="28"/>
      <c r="AI101" s="28"/>
      <c r="AJ101" s="28"/>
      <c r="AK101" s="28"/>
    </row>
    <row r="102" spans="12:38" ht="12.75" customHeight="1" x14ac:dyDescent="0.2">
      <c r="L102" s="25">
        <v>34</v>
      </c>
      <c r="M102" s="28" t="s">
        <v>1380</v>
      </c>
      <c r="N102" s="28" t="s">
        <v>1381</v>
      </c>
      <c r="O102" s="28" t="s">
        <v>1382</v>
      </c>
      <c r="P102" s="28" t="s">
        <v>1383</v>
      </c>
      <c r="Q102" s="71" t="s">
        <v>1384</v>
      </c>
      <c r="R102" s="28"/>
      <c r="S102" s="143" t="s">
        <v>1517</v>
      </c>
      <c r="T102" s="71" t="s">
        <v>2098</v>
      </c>
      <c r="U102" s="143" t="s">
        <v>1637</v>
      </c>
      <c r="V102" s="28"/>
      <c r="W102" s="28"/>
      <c r="X102" s="143" t="s">
        <v>1517</v>
      </c>
      <c r="Y102" s="28"/>
      <c r="Z102" s="28"/>
      <c r="AA102" s="28"/>
      <c r="AB102" s="28"/>
      <c r="AD102" s="28"/>
      <c r="AE102" s="28"/>
      <c r="AF102" s="28"/>
      <c r="AG102" s="28"/>
      <c r="AH102" s="28"/>
      <c r="AI102" s="28"/>
      <c r="AJ102" s="28"/>
      <c r="AK102" s="28"/>
    </row>
    <row r="103" spans="12:38" ht="12.75" customHeight="1" x14ac:dyDescent="0.2">
      <c r="L103" s="25">
        <v>35</v>
      </c>
      <c r="M103" s="28" t="s">
        <v>308</v>
      </c>
      <c r="N103" s="28" t="s">
        <v>2142</v>
      </c>
      <c r="O103" s="28" t="s">
        <v>309</v>
      </c>
      <c r="P103" s="28" t="s">
        <v>310</v>
      </c>
      <c r="Q103" s="71" t="s">
        <v>311</v>
      </c>
      <c r="R103" s="28" t="s">
        <v>312</v>
      </c>
      <c r="S103" s="143" t="s">
        <v>1512</v>
      </c>
      <c r="T103" s="28" t="s">
        <v>1758</v>
      </c>
      <c r="U103" s="143" t="s">
        <v>313</v>
      </c>
      <c r="V103" s="28" t="s">
        <v>314</v>
      </c>
      <c r="W103" s="28" t="s">
        <v>315</v>
      </c>
      <c r="X103" s="143" t="s">
        <v>1512</v>
      </c>
      <c r="Y103" s="28"/>
      <c r="Z103" s="28"/>
      <c r="AA103" s="28"/>
      <c r="AB103" s="28"/>
      <c r="AD103" s="28"/>
      <c r="AE103" s="28"/>
      <c r="AF103" s="28"/>
      <c r="AG103" s="28"/>
      <c r="AH103" s="28"/>
      <c r="AI103" s="28"/>
      <c r="AJ103" s="28"/>
      <c r="AK103" s="28"/>
    </row>
    <row r="104" spans="12:38" ht="60" customHeight="1" x14ac:dyDescent="0.2">
      <c r="L104" s="25">
        <v>36</v>
      </c>
      <c r="M104" s="71" t="s">
        <v>2213</v>
      </c>
      <c r="N104" s="71" t="s">
        <v>2214</v>
      </c>
      <c r="O104" s="71" t="s">
        <v>2215</v>
      </c>
      <c r="P104" s="71" t="s">
        <v>2216</v>
      </c>
      <c r="Q104" s="218" t="s">
        <v>2597</v>
      </c>
      <c r="R104" s="28" t="s">
        <v>2228</v>
      </c>
      <c r="S104" s="143" t="s">
        <v>2217</v>
      </c>
      <c r="T104" s="71" t="s">
        <v>2226</v>
      </c>
      <c r="U104" s="143" t="s">
        <v>2227</v>
      </c>
      <c r="V104" s="28" t="s">
        <v>542</v>
      </c>
      <c r="W104" s="28" t="s">
        <v>543</v>
      </c>
      <c r="X104" s="143" t="s">
        <v>2217</v>
      </c>
      <c r="Y104" s="28" t="s">
        <v>544</v>
      </c>
      <c r="Z104" s="28" t="s">
        <v>545</v>
      </c>
      <c r="AA104" s="28"/>
      <c r="AB104" s="28"/>
      <c r="AD104" s="28"/>
      <c r="AE104" s="28"/>
      <c r="AF104" s="28"/>
      <c r="AG104" s="28"/>
      <c r="AH104" s="28"/>
      <c r="AI104" s="28"/>
      <c r="AJ104" s="28"/>
      <c r="AK104" s="28"/>
    </row>
    <row r="105" spans="12:38" ht="12.75" customHeight="1" x14ac:dyDescent="0.2">
      <c r="L105" s="25">
        <v>37</v>
      </c>
      <c r="M105" s="28" t="s">
        <v>1368</v>
      </c>
      <c r="N105" s="28" t="s">
        <v>1360</v>
      </c>
      <c r="O105" s="28" t="s">
        <v>1361</v>
      </c>
      <c r="P105" s="28" t="s">
        <v>1362</v>
      </c>
      <c r="Q105" s="71" t="s">
        <v>1363</v>
      </c>
      <c r="R105" s="28" t="s">
        <v>1160</v>
      </c>
      <c r="S105" s="143" t="s">
        <v>1518</v>
      </c>
      <c r="T105" s="71" t="s">
        <v>2099</v>
      </c>
      <c r="U105" s="143" t="s">
        <v>1638</v>
      </c>
      <c r="V105" s="28" t="s">
        <v>1161</v>
      </c>
      <c r="W105" s="28" t="s">
        <v>727</v>
      </c>
      <c r="X105" s="143" t="s">
        <v>1518</v>
      </c>
      <c r="Y105" s="28"/>
      <c r="Z105" s="28"/>
      <c r="AA105" s="28"/>
      <c r="AB105" s="28"/>
      <c r="AD105" s="28"/>
      <c r="AE105" s="28"/>
      <c r="AF105" s="28"/>
      <c r="AG105" s="28"/>
      <c r="AH105" s="28"/>
      <c r="AI105" s="28"/>
      <c r="AJ105" s="28"/>
      <c r="AK105" s="28"/>
    </row>
    <row r="106" spans="12:38" ht="12.75" customHeight="1" x14ac:dyDescent="0.2">
      <c r="L106" s="25">
        <v>38</v>
      </c>
      <c r="M106" s="28" t="s">
        <v>1369</v>
      </c>
      <c r="N106" s="28" t="s">
        <v>1364</v>
      </c>
      <c r="O106" s="28" t="s">
        <v>1365</v>
      </c>
      <c r="P106" s="28" t="s">
        <v>1366</v>
      </c>
      <c r="Q106" s="71" t="s">
        <v>1367</v>
      </c>
      <c r="R106" s="28" t="s">
        <v>1158</v>
      </c>
      <c r="S106" s="143" t="s">
        <v>1519</v>
      </c>
      <c r="T106" s="71" t="s">
        <v>2100</v>
      </c>
      <c r="U106" s="143" t="s">
        <v>1639</v>
      </c>
      <c r="V106" s="28" t="s">
        <v>1159</v>
      </c>
      <c r="W106" s="28" t="s">
        <v>726</v>
      </c>
      <c r="X106" s="143" t="s">
        <v>1519</v>
      </c>
      <c r="Y106" s="28"/>
      <c r="Z106" s="28"/>
      <c r="AA106" s="28"/>
      <c r="AB106" s="28"/>
      <c r="AD106" s="28"/>
      <c r="AE106" s="28"/>
      <c r="AF106" s="28"/>
      <c r="AG106" s="28"/>
      <c r="AH106" s="28"/>
      <c r="AI106" s="28"/>
      <c r="AJ106" s="28"/>
      <c r="AK106" s="28"/>
    </row>
    <row r="107" spans="12:38" ht="12.75" customHeight="1" x14ac:dyDescent="0.2">
      <c r="L107" s="25">
        <v>39</v>
      </c>
      <c r="M107" s="28" t="s">
        <v>1370</v>
      </c>
      <c r="N107" s="28" t="s">
        <v>1371</v>
      </c>
      <c r="O107" s="28" t="s">
        <v>1372</v>
      </c>
      <c r="P107" s="28" t="s">
        <v>1373</v>
      </c>
      <c r="Q107" s="71" t="s">
        <v>1374</v>
      </c>
      <c r="R107" s="28" t="s">
        <v>1160</v>
      </c>
      <c r="S107" s="143" t="s">
        <v>1520</v>
      </c>
      <c r="T107" s="71" t="s">
        <v>2101</v>
      </c>
      <c r="U107" s="143" t="s">
        <v>1640</v>
      </c>
      <c r="V107" s="28" t="s">
        <v>1161</v>
      </c>
      <c r="W107" s="28" t="s">
        <v>727</v>
      </c>
      <c r="X107" s="143" t="s">
        <v>1520</v>
      </c>
      <c r="Y107" s="28"/>
      <c r="Z107" s="28"/>
      <c r="AA107" s="28"/>
      <c r="AB107" s="28"/>
      <c r="AD107" s="28"/>
      <c r="AE107" s="28"/>
      <c r="AF107" s="28"/>
      <c r="AG107" s="28"/>
      <c r="AH107" s="28"/>
      <c r="AI107" s="28"/>
      <c r="AJ107" s="28"/>
      <c r="AK107" s="28"/>
    </row>
    <row r="108" spans="12:38" ht="12.75" customHeight="1" x14ac:dyDescent="0.2">
      <c r="L108" s="25">
        <v>40</v>
      </c>
      <c r="M108" s="28" t="s">
        <v>79</v>
      </c>
      <c r="N108" s="28" t="s">
        <v>316</v>
      </c>
      <c r="O108" s="28" t="s">
        <v>317</v>
      </c>
      <c r="P108" s="28" t="s">
        <v>318</v>
      </c>
      <c r="Q108" s="71" t="s">
        <v>319</v>
      </c>
      <c r="R108" s="28" t="s">
        <v>320</v>
      </c>
      <c r="S108" s="143" t="s">
        <v>1521</v>
      </c>
      <c r="T108" s="28" t="s">
        <v>1761</v>
      </c>
      <c r="U108" s="143" t="s">
        <v>1641</v>
      </c>
      <c r="V108" s="28" t="s">
        <v>321</v>
      </c>
      <c r="W108" s="28" t="s">
        <v>322</v>
      </c>
      <c r="X108" s="143" t="s">
        <v>1521</v>
      </c>
      <c r="Y108" s="28"/>
      <c r="Z108" s="28"/>
      <c r="AA108" s="28"/>
      <c r="AB108" s="28"/>
      <c r="AD108" s="28"/>
      <c r="AE108" s="28"/>
      <c r="AF108" s="28"/>
      <c r="AG108" s="28"/>
      <c r="AH108" s="28"/>
      <c r="AI108" s="28"/>
      <c r="AJ108" s="28"/>
      <c r="AK108" s="28"/>
    </row>
    <row r="109" spans="12:38" ht="12.75" customHeight="1" x14ac:dyDescent="0.2">
      <c r="L109" s="25">
        <v>41</v>
      </c>
      <c r="M109" s="28" t="s">
        <v>291</v>
      </c>
      <c r="N109" s="28" t="s">
        <v>2139</v>
      </c>
      <c r="O109" s="28" t="s">
        <v>293</v>
      </c>
      <c r="P109" s="28" t="s">
        <v>293</v>
      </c>
      <c r="Q109" s="217" t="s">
        <v>2625</v>
      </c>
      <c r="R109" s="28" t="s">
        <v>295</v>
      </c>
      <c r="S109" s="143" t="s">
        <v>291</v>
      </c>
      <c r="T109" s="28" t="s">
        <v>1755</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
      <c r="L110" s="25">
        <v>42</v>
      </c>
      <c r="M110" s="71" t="s">
        <v>1285</v>
      </c>
      <c r="N110" s="71" t="s">
        <v>2144</v>
      </c>
      <c r="O110" s="28" t="s">
        <v>1287</v>
      </c>
      <c r="P110" s="28" t="s">
        <v>1286</v>
      </c>
      <c r="Q110" s="78" t="s">
        <v>1404</v>
      </c>
      <c r="R110" s="28" t="s">
        <v>585</v>
      </c>
      <c r="S110" s="143" t="s">
        <v>1522</v>
      </c>
      <c r="T110" s="28" t="s">
        <v>1762</v>
      </c>
      <c r="U110" s="143" t="s">
        <v>1642</v>
      </c>
      <c r="V110" s="28" t="s">
        <v>812</v>
      </c>
      <c r="W110" s="28" t="s">
        <v>715</v>
      </c>
      <c r="X110" s="143" t="s">
        <v>1522</v>
      </c>
      <c r="Y110" s="28"/>
      <c r="Z110" s="28"/>
      <c r="AA110" s="28"/>
      <c r="AB110" s="28"/>
      <c r="AD110" s="28"/>
      <c r="AE110" s="28"/>
      <c r="AF110" s="28"/>
      <c r="AG110" s="28"/>
      <c r="AH110" s="28"/>
      <c r="AI110" s="28"/>
      <c r="AJ110" s="28"/>
      <c r="AK110" s="28"/>
    </row>
    <row r="111" spans="12:38" ht="94.5" customHeight="1" x14ac:dyDescent="0.2">
      <c r="L111" s="25">
        <v>43</v>
      </c>
      <c r="M111" s="71" t="s">
        <v>2212</v>
      </c>
      <c r="N111" s="71" t="s">
        <v>2218</v>
      </c>
      <c r="O111" s="71" t="s">
        <v>2219</v>
      </c>
      <c r="P111" s="71" t="s">
        <v>2220</v>
      </c>
      <c r="Q111" s="216" t="s">
        <v>2626</v>
      </c>
      <c r="R111" s="71" t="s">
        <v>2221</v>
      </c>
      <c r="S111" s="143" t="s">
        <v>2222</v>
      </c>
      <c r="T111" s="71" t="s">
        <v>2223</v>
      </c>
      <c r="U111" s="143" t="s">
        <v>2204</v>
      </c>
      <c r="V111" s="71" t="s">
        <v>2224</v>
      </c>
      <c r="W111" s="71" t="s">
        <v>2225</v>
      </c>
      <c r="X111" s="143" t="s">
        <v>2222</v>
      </c>
      <c r="Y111" s="28" t="s">
        <v>546</v>
      </c>
      <c r="Z111" s="28" t="s">
        <v>547</v>
      </c>
      <c r="AA111" s="28"/>
      <c r="AB111" s="28"/>
      <c r="AD111" s="28"/>
      <c r="AE111" s="28"/>
      <c r="AF111" s="28"/>
      <c r="AG111" s="28"/>
      <c r="AH111" s="28"/>
      <c r="AI111" s="28"/>
      <c r="AJ111" s="28"/>
      <c r="AK111" s="28"/>
      <c r="AL111" s="25" t="s">
        <v>284</v>
      </c>
    </row>
    <row r="112" spans="12:38" ht="12.75" customHeight="1" x14ac:dyDescent="0.2">
      <c r="L112" s="25">
        <v>44</v>
      </c>
      <c r="M112" s="71" t="s">
        <v>1085</v>
      </c>
      <c r="N112" s="71" t="s">
        <v>1086</v>
      </c>
      <c r="O112" s="71" t="s">
        <v>1087</v>
      </c>
      <c r="P112" s="71" t="s">
        <v>1088</v>
      </c>
      <c r="Q112" s="78" t="s">
        <v>2006</v>
      </c>
      <c r="R112" s="71" t="s">
        <v>1089</v>
      </c>
      <c r="S112" s="143" t="s">
        <v>1523</v>
      </c>
      <c r="T112" s="28" t="s">
        <v>1763</v>
      </c>
      <c r="U112" s="143" t="s">
        <v>1643</v>
      </c>
      <c r="V112" s="71" t="s">
        <v>1091</v>
      </c>
      <c r="W112" s="71" t="s">
        <v>1090</v>
      </c>
      <c r="X112" s="143" t="s">
        <v>1523</v>
      </c>
      <c r="Y112" s="28"/>
      <c r="Z112" s="28"/>
      <c r="AA112" s="28"/>
      <c r="AB112" s="28"/>
      <c r="AD112" s="28"/>
      <c r="AE112" s="28"/>
      <c r="AF112" s="28"/>
      <c r="AG112" s="28"/>
      <c r="AH112" s="28"/>
      <c r="AI112" s="28"/>
      <c r="AJ112" s="28"/>
      <c r="AK112" s="28"/>
    </row>
    <row r="113" spans="12:37" ht="12.75" customHeight="1" x14ac:dyDescent="0.2">
      <c r="L113" s="25">
        <v>45</v>
      </c>
      <c r="M113" s="71" t="s">
        <v>1079</v>
      </c>
      <c r="N113" s="71" t="s">
        <v>1079</v>
      </c>
      <c r="O113" s="71" t="s">
        <v>1079</v>
      </c>
      <c r="P113" s="71" t="s">
        <v>1079</v>
      </c>
      <c r="Q113" s="71" t="s">
        <v>1079</v>
      </c>
      <c r="R113" s="71" t="s">
        <v>1079</v>
      </c>
      <c r="S113" s="143" t="s">
        <v>1079</v>
      </c>
      <c r="T113" s="28" t="s">
        <v>1764</v>
      </c>
      <c r="U113" s="143" t="s">
        <v>1079</v>
      </c>
      <c r="V113" s="71" t="s">
        <v>1079</v>
      </c>
      <c r="W113" s="71" t="s">
        <v>1079</v>
      </c>
      <c r="X113" s="143" t="s">
        <v>1079</v>
      </c>
      <c r="Y113" s="71" t="s">
        <v>1079</v>
      </c>
      <c r="Z113" s="71" t="s">
        <v>1079</v>
      </c>
      <c r="AA113" s="71" t="s">
        <v>1079</v>
      </c>
      <c r="AB113" s="71" t="s">
        <v>1079</v>
      </c>
      <c r="AD113" s="28"/>
      <c r="AE113" s="28"/>
      <c r="AF113" s="28"/>
      <c r="AG113" s="28"/>
      <c r="AH113" s="28"/>
      <c r="AI113" s="28"/>
      <c r="AJ113" s="28"/>
      <c r="AK113" s="28"/>
    </row>
    <row r="114" spans="12:37" ht="12.75" customHeight="1" x14ac:dyDescent="0.2">
      <c r="L114" s="25">
        <v>46</v>
      </c>
      <c r="M114" s="71" t="s">
        <v>2446</v>
      </c>
      <c r="N114" s="71" t="s">
        <v>2447</v>
      </c>
      <c r="O114" s="71" t="s">
        <v>2448</v>
      </c>
      <c r="P114" s="71" t="s">
        <v>2449</v>
      </c>
      <c r="Q114" s="216" t="s">
        <v>2635</v>
      </c>
      <c r="R114" s="28" t="s">
        <v>1080</v>
      </c>
      <c r="S114" s="143" t="s">
        <v>2450</v>
      </c>
      <c r="T114" s="71" t="s">
        <v>2451</v>
      </c>
      <c r="U114" s="143" t="s">
        <v>2445</v>
      </c>
      <c r="V114" s="28" t="s">
        <v>1081</v>
      </c>
      <c r="W114" s="28" t="s">
        <v>1082</v>
      </c>
      <c r="X114" s="143" t="s">
        <v>2444</v>
      </c>
      <c r="Y114" s="28" t="s">
        <v>1083</v>
      </c>
      <c r="Z114" s="28" t="s">
        <v>1084</v>
      </c>
      <c r="AA114" s="28"/>
      <c r="AB114" s="28"/>
      <c r="AD114" s="28"/>
      <c r="AE114" s="28"/>
      <c r="AF114" s="28"/>
      <c r="AG114" s="28"/>
      <c r="AH114" s="28"/>
      <c r="AI114" s="28"/>
      <c r="AJ114" s="28"/>
      <c r="AK114" s="28"/>
    </row>
    <row r="115" spans="12:37" ht="12.75" customHeight="1" x14ac:dyDescent="0.2">
      <c r="L115" s="25">
        <v>47</v>
      </c>
      <c r="M115" s="28" t="s">
        <v>1219</v>
      </c>
      <c r="N115" s="28" t="s">
        <v>1220</v>
      </c>
      <c r="O115" s="28" t="s">
        <v>1222</v>
      </c>
      <c r="P115" s="28" t="s">
        <v>1224</v>
      </c>
      <c r="Q115" s="218" t="s">
        <v>2598</v>
      </c>
      <c r="R115" s="28" t="s">
        <v>1130</v>
      </c>
      <c r="S115" s="164" t="s">
        <v>2239</v>
      </c>
      <c r="T115" s="71" t="s">
        <v>2102</v>
      </c>
      <c r="U115" s="143" t="s">
        <v>1644</v>
      </c>
      <c r="V115" s="28" t="s">
        <v>542</v>
      </c>
      <c r="W115" s="28" t="s">
        <v>543</v>
      </c>
      <c r="X115" s="162" t="s">
        <v>2240</v>
      </c>
      <c r="Y115" s="28" t="s">
        <v>544</v>
      </c>
      <c r="Z115" s="28" t="s">
        <v>545</v>
      </c>
      <c r="AA115" s="28"/>
      <c r="AB115" s="28"/>
      <c r="AD115" s="28"/>
      <c r="AE115" s="28"/>
      <c r="AF115" s="28"/>
      <c r="AG115" s="28"/>
      <c r="AH115" s="28"/>
      <c r="AI115" s="28"/>
      <c r="AJ115" s="28"/>
      <c r="AK115" s="28"/>
    </row>
    <row r="116" spans="12:37" ht="12.75" customHeight="1" x14ac:dyDescent="0.2">
      <c r="L116" s="25">
        <v>48</v>
      </c>
      <c r="M116" s="28" t="s">
        <v>1218</v>
      </c>
      <c r="N116" s="28" t="s">
        <v>1221</v>
      </c>
      <c r="O116" s="28" t="s">
        <v>1223</v>
      </c>
      <c r="P116" s="28" t="s">
        <v>1225</v>
      </c>
      <c r="Q116" s="218" t="s">
        <v>2599</v>
      </c>
      <c r="R116" s="28"/>
      <c r="S116" s="143" t="s">
        <v>1524</v>
      </c>
      <c r="T116" s="71" t="s">
        <v>2103</v>
      </c>
      <c r="U116" s="143" t="s">
        <v>1645</v>
      </c>
      <c r="V116" s="28"/>
      <c r="W116" s="28"/>
      <c r="X116" s="143" t="s">
        <v>1524</v>
      </c>
      <c r="Y116" s="28"/>
      <c r="Z116" s="28"/>
      <c r="AA116" s="28"/>
      <c r="AB116" s="28"/>
      <c r="AD116" s="28"/>
      <c r="AE116" s="28"/>
      <c r="AF116" s="28"/>
      <c r="AG116" s="28"/>
      <c r="AH116" s="28"/>
      <c r="AI116" s="28"/>
      <c r="AJ116" s="28"/>
      <c r="AK116" s="28"/>
    </row>
    <row r="117" spans="12:37" ht="12.75" customHeight="1" x14ac:dyDescent="0.2">
      <c r="L117" s="25">
        <v>49</v>
      </c>
      <c r="M117" s="28" t="s">
        <v>1429</v>
      </c>
      <c r="N117" s="28" t="s">
        <v>1430</v>
      </c>
      <c r="O117" s="28" t="s">
        <v>1431</v>
      </c>
      <c r="P117" s="28" t="s">
        <v>1432</v>
      </c>
      <c r="Q117" s="218" t="s">
        <v>2600</v>
      </c>
      <c r="R117" s="28"/>
      <c r="S117" s="143" t="s">
        <v>1525</v>
      </c>
      <c r="T117" s="71" t="s">
        <v>2104</v>
      </c>
      <c r="U117" s="143"/>
      <c r="V117" s="28"/>
      <c r="W117" s="28"/>
      <c r="X117" s="143" t="s">
        <v>1525</v>
      </c>
      <c r="Y117" s="28"/>
      <c r="Z117" s="28"/>
      <c r="AA117" s="28"/>
      <c r="AB117" s="28"/>
      <c r="AD117" s="28"/>
      <c r="AE117" s="28"/>
      <c r="AF117" s="28"/>
      <c r="AG117" s="28"/>
      <c r="AH117" s="28"/>
      <c r="AI117" s="28"/>
      <c r="AJ117" s="28"/>
      <c r="AK117" s="28"/>
    </row>
    <row r="118" spans="12:37" ht="12.75" customHeight="1" x14ac:dyDescent="0.2">
      <c r="L118" s="25">
        <v>50</v>
      </c>
      <c r="M118" s="71" t="s">
        <v>1064</v>
      </c>
      <c r="N118" s="71" t="s">
        <v>1065</v>
      </c>
      <c r="O118" s="71" t="s">
        <v>1066</v>
      </c>
      <c r="P118" s="71" t="s">
        <v>1067</v>
      </c>
      <c r="Q118" s="216" t="s">
        <v>2601</v>
      </c>
      <c r="R118" s="71" t="s">
        <v>1068</v>
      </c>
      <c r="S118" s="143" t="s">
        <v>1062</v>
      </c>
      <c r="T118" s="28" t="s">
        <v>1765</v>
      </c>
      <c r="U118" s="143" t="s">
        <v>1646</v>
      </c>
      <c r="V118" s="71" t="s">
        <v>1063</v>
      </c>
      <c r="W118" s="71" t="s">
        <v>1061</v>
      </c>
      <c r="X118" s="143" t="s">
        <v>1062</v>
      </c>
      <c r="Y118" s="28"/>
      <c r="Z118" s="28"/>
      <c r="AA118" s="28"/>
      <c r="AB118" s="28"/>
      <c r="AD118" s="28"/>
      <c r="AE118" s="28"/>
      <c r="AF118" s="28"/>
      <c r="AG118" s="28"/>
      <c r="AH118" s="28"/>
      <c r="AI118" s="28"/>
      <c r="AJ118" s="28"/>
      <c r="AK118" s="28"/>
    </row>
    <row r="119" spans="12:37" ht="12.75" customHeight="1" x14ac:dyDescent="0.2">
      <c r="L119" s="25">
        <v>51</v>
      </c>
      <c r="M119" s="71" t="s">
        <v>881</v>
      </c>
      <c r="N119" s="71" t="s">
        <v>826</v>
      </c>
      <c r="O119" s="28" t="s">
        <v>827</v>
      </c>
      <c r="P119" s="28" t="s">
        <v>828</v>
      </c>
      <c r="Q119" s="78" t="s">
        <v>1405</v>
      </c>
      <c r="R119" s="71" t="s">
        <v>323</v>
      </c>
      <c r="S119" s="143" t="s">
        <v>1526</v>
      </c>
      <c r="T119" s="28" t="s">
        <v>1766</v>
      </c>
      <c r="U119" s="143" t="s">
        <v>1647</v>
      </c>
      <c r="V119" s="71" t="s">
        <v>829</v>
      </c>
      <c r="W119" s="71" t="s">
        <v>728</v>
      </c>
      <c r="X119" s="143" t="s">
        <v>1526</v>
      </c>
      <c r="Y119" s="28"/>
      <c r="Z119" s="28"/>
      <c r="AA119" s="28"/>
      <c r="AB119" s="28"/>
      <c r="AD119" s="28"/>
      <c r="AE119" s="28"/>
      <c r="AF119" s="28"/>
      <c r="AG119" s="28"/>
      <c r="AH119" s="28"/>
      <c r="AI119" s="28"/>
      <c r="AJ119" s="28"/>
      <c r="AK119" s="28"/>
    </row>
    <row r="120" spans="12:37" ht="12.75" customHeight="1" x14ac:dyDescent="0.2">
      <c r="L120" s="25">
        <v>52</v>
      </c>
      <c r="M120" s="71" t="s">
        <v>649</v>
      </c>
      <c r="N120" s="71" t="s">
        <v>580</v>
      </c>
      <c r="O120" s="71" t="s">
        <v>581</v>
      </c>
      <c r="P120" s="71" t="s">
        <v>582</v>
      </c>
      <c r="Q120" s="78" t="s">
        <v>1406</v>
      </c>
      <c r="R120" s="71" t="s">
        <v>583</v>
      </c>
      <c r="S120" s="143" t="s">
        <v>1604</v>
      </c>
      <c r="T120" s="28" t="s">
        <v>1767</v>
      </c>
      <c r="U120" s="143" t="s">
        <v>1648</v>
      </c>
      <c r="V120" s="71" t="s">
        <v>584</v>
      </c>
      <c r="W120" s="71" t="s">
        <v>1146</v>
      </c>
      <c r="X120" s="143" t="s">
        <v>1604</v>
      </c>
      <c r="Y120" s="28"/>
      <c r="Z120" s="28"/>
      <c r="AA120" s="28"/>
      <c r="AB120" s="28"/>
      <c r="AD120" s="28"/>
      <c r="AE120" s="28"/>
      <c r="AF120" s="28"/>
      <c r="AG120" s="28"/>
      <c r="AH120" s="28"/>
      <c r="AI120" s="28"/>
      <c r="AJ120" s="28"/>
      <c r="AK120" s="28"/>
    </row>
    <row r="121" spans="12:37" ht="12.75" customHeight="1" x14ac:dyDescent="0.2">
      <c r="L121" s="25">
        <v>53</v>
      </c>
      <c r="M121" s="28" t="s">
        <v>324</v>
      </c>
      <c r="N121" s="28" t="s">
        <v>325</v>
      </c>
      <c r="O121" s="28" t="s">
        <v>326</v>
      </c>
      <c r="P121" s="28" t="s">
        <v>327</v>
      </c>
      <c r="Q121" s="71" t="s">
        <v>328</v>
      </c>
      <c r="R121" s="28" t="s">
        <v>329</v>
      </c>
      <c r="S121" s="152" t="s">
        <v>1527</v>
      </c>
      <c r="T121" s="28" t="s">
        <v>1768</v>
      </c>
      <c r="U121" s="143" t="s">
        <v>1649</v>
      </c>
      <c r="V121" s="28" t="s">
        <v>330</v>
      </c>
      <c r="W121" s="28" t="s">
        <v>331</v>
      </c>
      <c r="X121" s="152" t="s">
        <v>1527</v>
      </c>
      <c r="Y121" s="28"/>
      <c r="Z121" s="28"/>
      <c r="AA121" s="28"/>
      <c r="AB121" s="28"/>
      <c r="AD121" s="28"/>
      <c r="AE121" s="28"/>
      <c r="AF121" s="28"/>
      <c r="AG121" s="28"/>
      <c r="AH121" s="28"/>
      <c r="AI121" s="28"/>
      <c r="AJ121" s="28"/>
      <c r="AK121" s="28"/>
    </row>
    <row r="122" spans="12:37" ht="12.75" customHeight="1" x14ac:dyDescent="0.2">
      <c r="L122" s="25">
        <v>54</v>
      </c>
      <c r="M122" s="28" t="s">
        <v>1882</v>
      </c>
      <c r="N122" s="28" t="s">
        <v>2145</v>
      </c>
      <c r="O122" s="28" t="s">
        <v>1883</v>
      </c>
      <c r="P122" s="28" t="s">
        <v>1884</v>
      </c>
      <c r="Q122" s="71" t="s">
        <v>2005</v>
      </c>
      <c r="R122" s="28"/>
      <c r="S122" s="28"/>
      <c r="T122" s="28" t="s">
        <v>2105</v>
      </c>
      <c r="U122" s="143"/>
      <c r="V122" s="28"/>
      <c r="W122" s="28"/>
      <c r="X122" s="28"/>
      <c r="Y122" s="28"/>
      <c r="Z122" s="28"/>
      <c r="AA122" s="28"/>
      <c r="AB122" s="28"/>
      <c r="AD122" s="28"/>
      <c r="AE122" s="28"/>
      <c r="AF122" s="28"/>
      <c r="AG122" s="28"/>
      <c r="AH122" s="28"/>
      <c r="AI122" s="28"/>
      <c r="AJ122" s="28"/>
      <c r="AK122" s="28"/>
    </row>
    <row r="123" spans="12:37" ht="12.75" customHeight="1" x14ac:dyDescent="0.2">
      <c r="L123" s="25">
        <v>55</v>
      </c>
      <c r="M123" s="28" t="s">
        <v>332</v>
      </c>
      <c r="N123" s="28" t="s">
        <v>333</v>
      </c>
      <c r="O123" s="28" t="s">
        <v>789</v>
      </c>
      <c r="P123" s="28" t="s">
        <v>788</v>
      </c>
      <c r="Q123" s="78" t="s">
        <v>1407</v>
      </c>
      <c r="R123" s="28" t="s">
        <v>334</v>
      </c>
      <c r="S123" s="152" t="s">
        <v>1528</v>
      </c>
      <c r="T123" s="28" t="s">
        <v>1769</v>
      </c>
      <c r="U123" s="143" t="s">
        <v>1650</v>
      </c>
      <c r="V123" s="28" t="s">
        <v>804</v>
      </c>
      <c r="W123" s="28" t="s">
        <v>335</v>
      </c>
      <c r="X123" s="152" t="s">
        <v>1528</v>
      </c>
      <c r="Y123" s="28" t="s">
        <v>968</v>
      </c>
      <c r="Z123" s="28" t="s">
        <v>967</v>
      </c>
      <c r="AA123" s="28"/>
      <c r="AB123" s="28"/>
      <c r="AD123" s="28"/>
      <c r="AE123" s="28"/>
      <c r="AF123" s="28"/>
      <c r="AG123" s="28"/>
      <c r="AH123" s="28"/>
      <c r="AI123" s="28"/>
      <c r="AJ123" s="28"/>
      <c r="AK123" s="28"/>
    </row>
    <row r="124" spans="12:37" ht="12.75" customHeight="1" x14ac:dyDescent="0.2">
      <c r="L124" s="25">
        <v>56</v>
      </c>
      <c r="M124" s="28" t="s">
        <v>514</v>
      </c>
      <c r="N124" s="28" t="s">
        <v>2146</v>
      </c>
      <c r="O124" s="28" t="s">
        <v>515</v>
      </c>
      <c r="P124" s="28" t="s">
        <v>516</v>
      </c>
      <c r="Q124" s="71" t="s">
        <v>517</v>
      </c>
      <c r="R124" s="28" t="s">
        <v>518</v>
      </c>
      <c r="S124" s="143" t="s">
        <v>1529</v>
      </c>
      <c r="T124" s="28" t="s">
        <v>519</v>
      </c>
      <c r="U124" s="143" t="s">
        <v>1651</v>
      </c>
      <c r="V124" s="28" t="s">
        <v>813</v>
      </c>
      <c r="W124" s="28" t="s">
        <v>729</v>
      </c>
      <c r="X124" s="143" t="s">
        <v>1529</v>
      </c>
      <c r="Y124" s="28" t="s">
        <v>520</v>
      </c>
      <c r="Z124" s="28" t="s">
        <v>521</v>
      </c>
      <c r="AA124" s="28"/>
      <c r="AB124" s="28"/>
      <c r="AD124" s="28"/>
      <c r="AE124" s="28"/>
      <c r="AF124" s="28"/>
      <c r="AG124" s="28"/>
      <c r="AH124" s="28"/>
      <c r="AI124" s="28"/>
      <c r="AJ124" s="28"/>
      <c r="AK124" s="28"/>
    </row>
    <row r="125" spans="12:37" ht="12.75" customHeight="1" x14ac:dyDescent="0.2">
      <c r="L125" s="25">
        <v>57</v>
      </c>
      <c r="M125" s="28" t="s">
        <v>514</v>
      </c>
      <c r="N125" s="28" t="s">
        <v>2146</v>
      </c>
      <c r="O125" s="28" t="s">
        <v>515</v>
      </c>
      <c r="P125" s="28" t="s">
        <v>516</v>
      </c>
      <c r="Q125" s="71" t="s">
        <v>517</v>
      </c>
      <c r="R125" s="28" t="s">
        <v>518</v>
      </c>
      <c r="S125" s="152" t="s">
        <v>1529</v>
      </c>
      <c r="T125" s="28" t="s">
        <v>519</v>
      </c>
      <c r="U125" s="143" t="s">
        <v>1651</v>
      </c>
      <c r="V125" s="28" t="s">
        <v>813</v>
      </c>
      <c r="W125" s="28" t="s">
        <v>729</v>
      </c>
      <c r="X125" s="152" t="s">
        <v>1529</v>
      </c>
      <c r="Y125" s="28" t="s">
        <v>520</v>
      </c>
      <c r="Z125" s="28" t="s">
        <v>521</v>
      </c>
      <c r="AA125" s="28"/>
      <c r="AB125" s="28"/>
      <c r="AD125" s="28"/>
      <c r="AE125" s="28"/>
      <c r="AF125" s="28"/>
      <c r="AG125" s="28"/>
      <c r="AH125" s="28"/>
      <c r="AI125" s="28"/>
      <c r="AJ125" s="28"/>
      <c r="AK125" s="28"/>
    </row>
    <row r="126" spans="12:37" ht="12.75" customHeight="1" x14ac:dyDescent="0.2">
      <c r="L126" s="25">
        <v>58</v>
      </c>
      <c r="M126" s="28" t="s">
        <v>707</v>
      </c>
      <c r="N126" s="71" t="s">
        <v>2147</v>
      </c>
      <c r="O126" s="71" t="s">
        <v>1105</v>
      </c>
      <c r="P126" s="71" t="s">
        <v>1111</v>
      </c>
      <c r="Q126" s="78" t="s">
        <v>2007</v>
      </c>
      <c r="R126" s="71" t="s">
        <v>445</v>
      </c>
      <c r="S126" s="143" t="s">
        <v>1530</v>
      </c>
      <c r="T126" s="28" t="s">
        <v>1770</v>
      </c>
      <c r="U126" s="143" t="s">
        <v>1652</v>
      </c>
      <c r="V126" s="71" t="s">
        <v>814</v>
      </c>
      <c r="W126" s="71" t="s">
        <v>716</v>
      </c>
      <c r="X126" s="143" t="s">
        <v>1530</v>
      </c>
      <c r="Y126" s="28" t="s">
        <v>523</v>
      </c>
      <c r="Z126" s="28"/>
      <c r="AA126" s="28"/>
      <c r="AB126" s="28"/>
      <c r="AD126" s="28"/>
      <c r="AE126" s="28"/>
      <c r="AF126" s="28"/>
      <c r="AG126" s="28"/>
      <c r="AH126" s="28"/>
      <c r="AI126" s="28"/>
      <c r="AJ126" s="28"/>
      <c r="AK126" s="28"/>
    </row>
    <row r="127" spans="12:37" ht="12.75" customHeight="1" x14ac:dyDescent="0.2">
      <c r="L127" s="25">
        <v>59</v>
      </c>
      <c r="M127" s="28" t="s">
        <v>472</v>
      </c>
      <c r="N127" s="71" t="s">
        <v>2148</v>
      </c>
      <c r="O127" s="28" t="s">
        <v>1106</v>
      </c>
      <c r="P127" s="28" t="s">
        <v>1112</v>
      </c>
      <c r="Q127" s="71" t="s">
        <v>1408</v>
      </c>
      <c r="R127" s="28" t="s">
        <v>463</v>
      </c>
      <c r="S127" s="143" t="s">
        <v>1531</v>
      </c>
      <c r="T127" s="28" t="s">
        <v>1771</v>
      </c>
      <c r="U127" s="143" t="s">
        <v>1653</v>
      </c>
      <c r="V127" s="28" t="s">
        <v>815</v>
      </c>
      <c r="W127" s="28" t="s">
        <v>717</v>
      </c>
      <c r="X127" s="143" t="s">
        <v>1531</v>
      </c>
      <c r="Y127" s="28" t="s">
        <v>461</v>
      </c>
      <c r="Z127" s="28" t="s">
        <v>966</v>
      </c>
      <c r="AA127" s="28"/>
      <c r="AB127" s="28"/>
      <c r="AD127" s="28"/>
      <c r="AE127" s="28"/>
      <c r="AF127" s="28"/>
      <c r="AG127" s="28"/>
      <c r="AH127" s="28"/>
      <c r="AI127" s="28"/>
      <c r="AJ127" s="28"/>
      <c r="AK127" s="28"/>
    </row>
    <row r="128" spans="12:37" ht="12.75" customHeight="1" x14ac:dyDescent="0.2">
      <c r="L128" s="25">
        <v>60</v>
      </c>
      <c r="M128" s="28" t="s">
        <v>472</v>
      </c>
      <c r="N128" s="71" t="s">
        <v>2148</v>
      </c>
      <c r="O128" s="28" t="s">
        <v>1106</v>
      </c>
      <c r="P128" s="28" t="s">
        <v>1112</v>
      </c>
      <c r="Q128" s="71" t="s">
        <v>1408</v>
      </c>
      <c r="R128" s="28" t="s">
        <v>463</v>
      </c>
      <c r="S128" s="143" t="s">
        <v>1531</v>
      </c>
      <c r="T128" s="28" t="s">
        <v>1771</v>
      </c>
      <c r="U128" s="143" t="s">
        <v>1653</v>
      </c>
      <c r="V128" s="28" t="s">
        <v>815</v>
      </c>
      <c r="W128" s="28" t="s">
        <v>717</v>
      </c>
      <c r="X128" s="143" t="s">
        <v>1531</v>
      </c>
      <c r="Y128" s="28" t="s">
        <v>461</v>
      </c>
      <c r="Z128" s="28" t="s">
        <v>522</v>
      </c>
      <c r="AA128" s="28"/>
      <c r="AB128" s="28"/>
      <c r="AD128" s="28"/>
      <c r="AE128" s="28"/>
      <c r="AF128" s="28"/>
      <c r="AG128" s="28"/>
      <c r="AH128" s="28"/>
      <c r="AI128" s="28"/>
      <c r="AJ128" s="28"/>
      <c r="AK128" s="28"/>
    </row>
    <row r="129" spans="12:37" ht="12.75" customHeight="1" x14ac:dyDescent="0.2">
      <c r="L129" s="25">
        <v>61</v>
      </c>
      <c r="M129" s="28" t="s">
        <v>472</v>
      </c>
      <c r="N129" s="71" t="s">
        <v>2148</v>
      </c>
      <c r="O129" s="28" t="s">
        <v>1106</v>
      </c>
      <c r="P129" s="28" t="s">
        <v>1112</v>
      </c>
      <c r="Q129" s="71" t="s">
        <v>1408</v>
      </c>
      <c r="R129" s="28" t="s">
        <v>463</v>
      </c>
      <c r="S129" s="143" t="s">
        <v>1531</v>
      </c>
      <c r="T129" s="28" t="s">
        <v>1771</v>
      </c>
      <c r="U129" s="143" t="s">
        <v>1653</v>
      </c>
      <c r="V129" s="28" t="s">
        <v>815</v>
      </c>
      <c r="W129" s="28" t="s">
        <v>717</v>
      </c>
      <c r="X129" s="143" t="s">
        <v>1531</v>
      </c>
      <c r="Y129" s="28" t="s">
        <v>461</v>
      </c>
      <c r="Z129" s="28" t="s">
        <v>462</v>
      </c>
      <c r="AA129" s="28"/>
      <c r="AB129" s="28"/>
      <c r="AD129" s="28"/>
      <c r="AE129" s="28"/>
      <c r="AF129" s="28"/>
      <c r="AG129" s="28"/>
      <c r="AH129" s="28"/>
      <c r="AI129" s="28"/>
      <c r="AJ129" s="28"/>
      <c r="AK129" s="28"/>
    </row>
    <row r="130" spans="12:37" ht="12.75" customHeight="1" x14ac:dyDescent="0.2">
      <c r="L130" s="25">
        <v>62</v>
      </c>
      <c r="M130" s="28" t="s">
        <v>472</v>
      </c>
      <c r="N130" s="71" t="s">
        <v>2148</v>
      </c>
      <c r="O130" s="28" t="s">
        <v>1106</v>
      </c>
      <c r="P130" s="28" t="s">
        <v>1112</v>
      </c>
      <c r="Q130" s="71" t="s">
        <v>1408</v>
      </c>
      <c r="R130" s="28" t="s">
        <v>463</v>
      </c>
      <c r="S130" s="143" t="s">
        <v>1531</v>
      </c>
      <c r="T130" s="28" t="s">
        <v>1771</v>
      </c>
      <c r="U130" s="143" t="s">
        <v>1653</v>
      </c>
      <c r="V130" s="28" t="s">
        <v>815</v>
      </c>
      <c r="W130" s="28" t="s">
        <v>717</v>
      </c>
      <c r="X130" s="143" t="s">
        <v>1531</v>
      </c>
      <c r="Y130" s="28" t="s">
        <v>461</v>
      </c>
      <c r="Z130" s="28" t="s">
        <v>462</v>
      </c>
      <c r="AA130" s="28"/>
      <c r="AB130" s="28"/>
      <c r="AD130" s="28"/>
      <c r="AE130" s="28"/>
      <c r="AF130" s="28"/>
      <c r="AG130" s="28"/>
      <c r="AH130" s="28"/>
      <c r="AI130" s="28"/>
      <c r="AJ130" s="28"/>
      <c r="AK130" s="28"/>
    </row>
    <row r="131" spans="12:37" ht="12.75" customHeight="1" x14ac:dyDescent="0.2">
      <c r="L131" s="25">
        <v>63</v>
      </c>
      <c r="M131" s="25" t="s">
        <v>472</v>
      </c>
      <c r="N131" s="71" t="s">
        <v>2148</v>
      </c>
      <c r="O131" s="25" t="s">
        <v>1106</v>
      </c>
      <c r="P131" s="25" t="s">
        <v>1112</v>
      </c>
      <c r="Q131" s="31" t="s">
        <v>1408</v>
      </c>
      <c r="R131" s="25" t="s">
        <v>463</v>
      </c>
      <c r="S131" s="84" t="s">
        <v>1531</v>
      </c>
      <c r="T131" s="25" t="s">
        <v>1771</v>
      </c>
      <c r="U131" s="84" t="s">
        <v>1653</v>
      </c>
      <c r="V131" s="25" t="s">
        <v>815</v>
      </c>
      <c r="W131" s="25" t="s">
        <v>717</v>
      </c>
      <c r="X131" s="84" t="s">
        <v>1531</v>
      </c>
      <c r="Y131" s="25" t="s">
        <v>461</v>
      </c>
      <c r="Z131" s="25" t="s">
        <v>462</v>
      </c>
    </row>
    <row r="132" spans="12:37" ht="12.75" customHeight="1" x14ac:dyDescent="0.2">
      <c r="T132"/>
    </row>
    <row r="133" spans="12:37" ht="12.75" customHeight="1" x14ac:dyDescent="0.2">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
      <c r="L134" s="28" t="s">
        <v>487</v>
      </c>
      <c r="M134" s="28" t="s">
        <v>1387</v>
      </c>
      <c r="N134" s="28" t="s">
        <v>1226</v>
      </c>
      <c r="O134" s="28" t="s">
        <v>1427</v>
      </c>
      <c r="P134" s="28" t="s">
        <v>1428</v>
      </c>
      <c r="Q134" s="71" t="s">
        <v>2636</v>
      </c>
      <c r="R134" s="28" t="s">
        <v>1069</v>
      </c>
      <c r="S134" s="143" t="s">
        <v>1605</v>
      </c>
      <c r="T134" s="143" t="s">
        <v>1772</v>
      </c>
      <c r="U134" s="143" t="s">
        <v>1654</v>
      </c>
      <c r="V134" s="28" t="s">
        <v>1070</v>
      </c>
      <c r="W134" s="28" t="s">
        <v>1071</v>
      </c>
      <c r="X134" s="143" t="s">
        <v>1605</v>
      </c>
      <c r="Y134" s="28" t="s">
        <v>1072</v>
      </c>
      <c r="Z134" s="28" t="s">
        <v>1073</v>
      </c>
    </row>
    <row r="135" spans="12:37" ht="12.75" customHeight="1" x14ac:dyDescent="0.2">
      <c r="L135" s="28" t="s">
        <v>488</v>
      </c>
      <c r="M135" s="28" t="s">
        <v>2063</v>
      </c>
      <c r="N135" s="28" t="s">
        <v>2149</v>
      </c>
      <c r="O135" s="28" t="s">
        <v>2065</v>
      </c>
      <c r="P135" s="28" t="s">
        <v>2064</v>
      </c>
      <c r="Q135" s="79" t="s">
        <v>1409</v>
      </c>
      <c r="R135" s="28" t="s">
        <v>1074</v>
      </c>
      <c r="S135" s="143" t="s">
        <v>1532</v>
      </c>
      <c r="T135" s="143" t="s">
        <v>1773</v>
      </c>
      <c r="U135" s="143" t="s">
        <v>1655</v>
      </c>
      <c r="V135" s="28" t="s">
        <v>1075</v>
      </c>
      <c r="W135" s="28" t="s">
        <v>1076</v>
      </c>
      <c r="X135" s="143" t="s">
        <v>1532</v>
      </c>
      <c r="Y135" s="28" t="s">
        <v>1077</v>
      </c>
      <c r="Z135" s="28" t="s">
        <v>1078</v>
      </c>
    </row>
    <row r="136" spans="12:37" ht="12.75" customHeight="1" x14ac:dyDescent="0.2">
      <c r="L136" s="28" t="s">
        <v>395</v>
      </c>
      <c r="M136" s="28" t="s">
        <v>652</v>
      </c>
      <c r="N136" s="71" t="s">
        <v>2150</v>
      </c>
      <c r="O136" s="28" t="s">
        <v>786</v>
      </c>
      <c r="P136" s="28" t="s">
        <v>787</v>
      </c>
      <c r="Q136" s="78" t="s">
        <v>1410</v>
      </c>
      <c r="R136" s="28" t="s">
        <v>1131</v>
      </c>
      <c r="S136" s="143" t="s">
        <v>1533</v>
      </c>
      <c r="T136" s="143" t="s">
        <v>1774</v>
      </c>
      <c r="U136" s="143" t="s">
        <v>1656</v>
      </c>
      <c r="V136" s="28" t="s">
        <v>816</v>
      </c>
      <c r="W136" s="28" t="s">
        <v>1147</v>
      </c>
      <c r="X136" s="143" t="s">
        <v>1533</v>
      </c>
      <c r="Y136" s="28" t="s">
        <v>653</v>
      </c>
      <c r="Z136" s="28" t="s">
        <v>654</v>
      </c>
    </row>
    <row r="137" spans="12:37" ht="12.75" customHeight="1" x14ac:dyDescent="0.2">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
      <c r="L139" s="28" t="s">
        <v>489</v>
      </c>
      <c r="M139" s="28" t="s">
        <v>399</v>
      </c>
      <c r="N139" s="28" t="s">
        <v>398</v>
      </c>
      <c r="O139" s="28" t="s">
        <v>400</v>
      </c>
      <c r="P139" s="28" t="s">
        <v>403</v>
      </c>
      <c r="Q139" s="71" t="s">
        <v>1411</v>
      </c>
      <c r="R139" s="28" t="s">
        <v>406</v>
      </c>
      <c r="S139" s="143" t="s">
        <v>1534</v>
      </c>
      <c r="T139" s="143" t="s">
        <v>1775</v>
      </c>
      <c r="U139" s="143" t="s">
        <v>1657</v>
      </c>
      <c r="V139" s="28" t="s">
        <v>409</v>
      </c>
      <c r="W139" s="28" t="s">
        <v>411</v>
      </c>
      <c r="X139" s="143" t="s">
        <v>1534</v>
      </c>
      <c r="Y139" s="28" t="s">
        <v>535</v>
      </c>
      <c r="Z139" s="28" t="s">
        <v>526</v>
      </c>
    </row>
    <row r="140" spans="12:37" ht="12.75" customHeight="1" x14ac:dyDescent="0.2">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
      <c r="L141" s="28" t="s">
        <v>499</v>
      </c>
      <c r="M141" s="28" t="s">
        <v>419</v>
      </c>
      <c r="N141" s="28" t="s">
        <v>421</v>
      </c>
      <c r="O141" s="28" t="s">
        <v>423</v>
      </c>
      <c r="P141" s="28" t="s">
        <v>425</v>
      </c>
      <c r="Q141" s="71" t="s">
        <v>427</v>
      </c>
      <c r="R141" s="28" t="s">
        <v>415</v>
      </c>
      <c r="S141" s="152" t="s">
        <v>1535</v>
      </c>
      <c r="T141" s="143" t="s">
        <v>1776</v>
      </c>
      <c r="U141" s="143" t="s">
        <v>415</v>
      </c>
      <c r="V141" s="28" t="s">
        <v>416</v>
      </c>
      <c r="W141" s="28" t="s">
        <v>418</v>
      </c>
      <c r="X141" s="152" t="s">
        <v>1535</v>
      </c>
      <c r="Y141" s="28" t="s">
        <v>536</v>
      </c>
      <c r="Z141" s="28" t="s">
        <v>528</v>
      </c>
    </row>
    <row r="142" spans="12:37" ht="12.75" customHeight="1" x14ac:dyDescent="0.2">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
      <c r="L143" s="28" t="s">
        <v>490</v>
      </c>
      <c r="M143" s="28" t="s">
        <v>676</v>
      </c>
      <c r="N143" s="28" t="s">
        <v>677</v>
      </c>
      <c r="O143" s="28" t="s">
        <v>678</v>
      </c>
      <c r="P143" s="28" t="s">
        <v>679</v>
      </c>
      <c r="Q143" s="71" t="s">
        <v>680</v>
      </c>
      <c r="R143" s="28" t="s">
        <v>782</v>
      </c>
      <c r="S143" s="143" t="s">
        <v>1536</v>
      </c>
      <c r="T143" s="143" t="s">
        <v>1777</v>
      </c>
      <c r="U143" s="143" t="s">
        <v>1658</v>
      </c>
      <c r="V143" s="28" t="s">
        <v>681</v>
      </c>
      <c r="W143" s="28" t="s">
        <v>718</v>
      </c>
      <c r="X143" s="143" t="s">
        <v>1536</v>
      </c>
      <c r="Y143" s="28" t="s">
        <v>682</v>
      </c>
      <c r="Z143" s="28" t="s">
        <v>683</v>
      </c>
    </row>
    <row r="144" spans="12:37" ht="12.75" customHeight="1" x14ac:dyDescent="0.2">
      <c r="L144" s="28" t="s">
        <v>491</v>
      </c>
      <c r="M144" s="28" t="s">
        <v>684</v>
      </c>
      <c r="N144" s="28" t="s">
        <v>2151</v>
      </c>
      <c r="O144" s="28" t="s">
        <v>1107</v>
      </c>
      <c r="P144" s="28" t="s">
        <v>1113</v>
      </c>
      <c r="Q144" s="71" t="s">
        <v>685</v>
      </c>
      <c r="R144" s="28" t="s">
        <v>686</v>
      </c>
      <c r="S144" s="143" t="s">
        <v>687</v>
      </c>
      <c r="T144" s="143" t="s">
        <v>688</v>
      </c>
      <c r="U144" s="143" t="s">
        <v>1659</v>
      </c>
      <c r="V144" s="28" t="s">
        <v>689</v>
      </c>
      <c r="W144" s="28" t="s">
        <v>733</v>
      </c>
      <c r="X144" s="143" t="s">
        <v>687</v>
      </c>
      <c r="Y144" s="28" t="s">
        <v>690</v>
      </c>
      <c r="Z144" s="28" t="s">
        <v>691</v>
      </c>
    </row>
    <row r="145" spans="12:37" ht="12.75" customHeight="1" x14ac:dyDescent="0.2">
      <c r="L145" s="28" t="s">
        <v>492</v>
      </c>
      <c r="M145" s="28" t="s">
        <v>486</v>
      </c>
      <c r="N145" s="28" t="s">
        <v>2152</v>
      </c>
      <c r="O145" s="28" t="s">
        <v>346</v>
      </c>
      <c r="P145" s="28" t="s">
        <v>347</v>
      </c>
      <c r="Q145" s="218" t="s">
        <v>2619</v>
      </c>
      <c r="R145" s="28" t="s">
        <v>348</v>
      </c>
      <c r="S145" s="143" t="s">
        <v>1537</v>
      </c>
      <c r="T145" s="143" t="s">
        <v>1778</v>
      </c>
      <c r="U145" s="143" t="s">
        <v>1660</v>
      </c>
      <c r="V145" s="28" t="s">
        <v>817</v>
      </c>
      <c r="W145" s="28" t="s">
        <v>349</v>
      </c>
      <c r="X145" s="143" t="s">
        <v>1537</v>
      </c>
      <c r="Y145" s="28" t="s">
        <v>537</v>
      </c>
      <c r="Z145" s="28" t="s">
        <v>529</v>
      </c>
    </row>
    <row r="146" spans="12:37" ht="12.75" customHeight="1" x14ac:dyDescent="0.2">
      <c r="L146" s="28" t="s">
        <v>493</v>
      </c>
      <c r="M146" s="28" t="s">
        <v>350</v>
      </c>
      <c r="N146" s="28" t="s">
        <v>351</v>
      </c>
      <c r="O146" s="28" t="s">
        <v>352</v>
      </c>
      <c r="P146" s="28" t="s">
        <v>353</v>
      </c>
      <c r="Q146" s="71" t="s">
        <v>354</v>
      </c>
      <c r="R146" s="28" t="s">
        <v>1132</v>
      </c>
      <c r="S146" s="143" t="s">
        <v>1538</v>
      </c>
      <c r="T146" s="143" t="s">
        <v>1779</v>
      </c>
      <c r="U146" s="143" t="s">
        <v>1661</v>
      </c>
      <c r="V146" s="28" t="s">
        <v>355</v>
      </c>
      <c r="W146" s="28" t="s">
        <v>719</v>
      </c>
      <c r="X146" s="143" t="s">
        <v>1538</v>
      </c>
      <c r="Y146" s="28" t="s">
        <v>538</v>
      </c>
      <c r="Z146" s="28" t="s">
        <v>530</v>
      </c>
    </row>
    <row r="147" spans="12:37" ht="12.75" customHeight="1" x14ac:dyDescent="0.2">
      <c r="L147" s="28" t="s">
        <v>494</v>
      </c>
      <c r="M147" s="28" t="s">
        <v>1181</v>
      </c>
      <c r="N147" s="28" t="s">
        <v>2493</v>
      </c>
      <c r="O147" s="28" t="s">
        <v>1454</v>
      </c>
      <c r="P147" s="28" t="s">
        <v>1455</v>
      </c>
      <c r="Q147" s="218" t="s">
        <v>2620</v>
      </c>
      <c r="R147" s="28" t="s">
        <v>356</v>
      </c>
      <c r="S147" s="143" t="s">
        <v>1539</v>
      </c>
      <c r="T147" s="143" t="s">
        <v>1780</v>
      </c>
      <c r="U147" s="143" t="s">
        <v>1662</v>
      </c>
      <c r="V147" s="28" t="s">
        <v>357</v>
      </c>
      <c r="W147" s="28" t="s">
        <v>1148</v>
      </c>
      <c r="X147" s="143" t="s">
        <v>1539</v>
      </c>
      <c r="Y147" s="28" t="s">
        <v>539</v>
      </c>
      <c r="Z147" s="28" t="s">
        <v>531</v>
      </c>
    </row>
    <row r="148" spans="12:37" ht="12.75" customHeight="1" x14ac:dyDescent="0.2">
      <c r="L148" s="28" t="s">
        <v>495</v>
      </c>
      <c r="M148" s="71" t="s">
        <v>1182</v>
      </c>
      <c r="N148" s="71" t="s">
        <v>2153</v>
      </c>
      <c r="O148" s="28" t="s">
        <v>1471</v>
      </c>
      <c r="P148" s="28" t="s">
        <v>1453</v>
      </c>
      <c r="Q148" s="217" t="s">
        <v>2622</v>
      </c>
      <c r="R148" s="28" t="s">
        <v>473</v>
      </c>
      <c r="S148" s="143" t="s">
        <v>2040</v>
      </c>
      <c r="T148" s="143" t="s">
        <v>1781</v>
      </c>
      <c r="U148" s="143" t="s">
        <v>1663</v>
      </c>
      <c r="V148" s="28" t="s">
        <v>474</v>
      </c>
      <c r="W148" s="28" t="s">
        <v>1149</v>
      </c>
      <c r="X148" s="143" t="s">
        <v>2040</v>
      </c>
      <c r="Y148" s="28" t="s">
        <v>540</v>
      </c>
      <c r="Z148" s="28" t="s">
        <v>532</v>
      </c>
    </row>
    <row r="149" spans="12:37" ht="12.75" customHeight="1" x14ac:dyDescent="0.2">
      <c r="L149" s="28" t="s">
        <v>496</v>
      </c>
      <c r="M149" s="28" t="s">
        <v>437</v>
      </c>
      <c r="N149" s="28" t="s">
        <v>476</v>
      </c>
      <c r="O149" s="28" t="s">
        <v>477</v>
      </c>
      <c r="P149" s="28" t="s">
        <v>475</v>
      </c>
      <c r="Q149" s="71" t="s">
        <v>1122</v>
      </c>
      <c r="R149" s="28" t="s">
        <v>478</v>
      </c>
      <c r="S149" s="143" t="s">
        <v>479</v>
      </c>
      <c r="T149" s="143" t="s">
        <v>1782</v>
      </c>
      <c r="U149" s="143" t="s">
        <v>1664</v>
      </c>
      <c r="V149" s="28" t="s">
        <v>818</v>
      </c>
      <c r="W149" s="28" t="s">
        <v>1150</v>
      </c>
      <c r="X149" s="143" t="s">
        <v>479</v>
      </c>
      <c r="Y149" s="28" t="s">
        <v>541</v>
      </c>
      <c r="Z149" s="28" t="s">
        <v>533</v>
      </c>
    </row>
    <row r="150" spans="12:37" ht="12.75" customHeight="1" x14ac:dyDescent="0.2">
      <c r="L150" s="28" t="s">
        <v>497</v>
      </c>
      <c r="M150" s="28" t="s">
        <v>436</v>
      </c>
      <c r="N150" s="28" t="s">
        <v>1098</v>
      </c>
      <c r="O150" s="28" t="s">
        <v>480</v>
      </c>
      <c r="P150" s="28" t="s">
        <v>481</v>
      </c>
      <c r="Q150" s="71" t="s">
        <v>482</v>
      </c>
      <c r="R150" s="28" t="s">
        <v>483</v>
      </c>
      <c r="S150" s="143" t="s">
        <v>1540</v>
      </c>
      <c r="T150" s="143" t="s">
        <v>1783</v>
      </c>
      <c r="U150" s="143" t="s">
        <v>1665</v>
      </c>
      <c r="V150" s="28" t="s">
        <v>819</v>
      </c>
      <c r="W150" s="28" t="s">
        <v>720</v>
      </c>
      <c r="X150" s="143" t="s">
        <v>1540</v>
      </c>
      <c r="Y150" s="28" t="s">
        <v>484</v>
      </c>
      <c r="Z150" s="28" t="s">
        <v>485</v>
      </c>
    </row>
    <row r="151" spans="12:37" ht="12.75" customHeight="1" x14ac:dyDescent="0.2">
      <c r="L151" s="28" t="s">
        <v>498</v>
      </c>
      <c r="M151" s="28" t="s">
        <v>358</v>
      </c>
      <c r="N151" s="28" t="s">
        <v>1099</v>
      </c>
      <c r="O151" s="28" t="s">
        <v>359</v>
      </c>
      <c r="P151" s="28" t="s">
        <v>359</v>
      </c>
      <c r="Q151" s="71" t="s">
        <v>360</v>
      </c>
      <c r="R151" s="28" t="s">
        <v>361</v>
      </c>
      <c r="S151" s="143" t="s">
        <v>1541</v>
      </c>
      <c r="T151" s="143" t="s">
        <v>1784</v>
      </c>
      <c r="U151" s="143" t="s">
        <v>361</v>
      </c>
      <c r="V151" s="28" t="s">
        <v>362</v>
      </c>
      <c r="W151" s="28" t="s">
        <v>363</v>
      </c>
      <c r="X151" s="143" t="s">
        <v>1541</v>
      </c>
      <c r="Y151" s="28" t="s">
        <v>361</v>
      </c>
      <c r="Z151" s="28" t="s">
        <v>534</v>
      </c>
    </row>
    <row r="152" spans="12:37" ht="12.75" customHeight="1" x14ac:dyDescent="0.2">
      <c r="L152" s="28" t="s">
        <v>552</v>
      </c>
      <c r="M152" s="28" t="s">
        <v>553</v>
      </c>
      <c r="N152" s="28" t="s">
        <v>553</v>
      </c>
      <c r="O152" s="28" t="s">
        <v>553</v>
      </c>
      <c r="P152" s="28" t="s">
        <v>553</v>
      </c>
      <c r="Q152" s="71" t="s">
        <v>553</v>
      </c>
      <c r="R152" s="28" t="s">
        <v>553</v>
      </c>
      <c r="S152" s="143" t="s">
        <v>1542</v>
      </c>
      <c r="T152" s="143" t="s">
        <v>1785</v>
      </c>
      <c r="U152" s="143" t="s">
        <v>1666</v>
      </c>
      <c r="V152" s="28" t="s">
        <v>553</v>
      </c>
      <c r="W152" s="28" t="s">
        <v>553</v>
      </c>
      <c r="X152" s="143" t="s">
        <v>1542</v>
      </c>
      <c r="Y152" s="28" t="s">
        <v>553</v>
      </c>
      <c r="Z152" s="28" t="s">
        <v>553</v>
      </c>
    </row>
    <row r="153" spans="12:37" ht="12.75" customHeight="1" x14ac:dyDescent="0.2">
      <c r="L153" s="28" t="s">
        <v>554</v>
      </c>
      <c r="M153" s="28" t="s">
        <v>554</v>
      </c>
      <c r="N153" s="28" t="s">
        <v>2154</v>
      </c>
      <c r="O153" s="28" t="s">
        <v>555</v>
      </c>
      <c r="P153" s="28" t="s">
        <v>555</v>
      </c>
      <c r="Q153" s="79" t="s">
        <v>1412</v>
      </c>
      <c r="R153" s="28" t="s">
        <v>556</v>
      </c>
      <c r="S153" s="143" t="s">
        <v>1543</v>
      </c>
      <c r="T153" s="143" t="s">
        <v>557</v>
      </c>
      <c r="U153" s="143" t="s">
        <v>558</v>
      </c>
      <c r="V153" s="28" t="s">
        <v>559</v>
      </c>
      <c r="W153" s="28" t="s">
        <v>560</v>
      </c>
      <c r="X153" s="143" t="s">
        <v>1543</v>
      </c>
      <c r="Y153" s="28" t="s">
        <v>964</v>
      </c>
      <c r="Z153" s="28" t="s">
        <v>962</v>
      </c>
    </row>
    <row r="154" spans="12:37" ht="12.75" customHeight="1" x14ac:dyDescent="0.2">
      <c r="L154" s="28" t="s">
        <v>561</v>
      </c>
      <c r="M154" s="28" t="s">
        <v>561</v>
      </c>
      <c r="N154" s="28" t="s">
        <v>561</v>
      </c>
      <c r="O154" s="28" t="s">
        <v>562</v>
      </c>
      <c r="P154" s="28" t="s">
        <v>562</v>
      </c>
      <c r="Q154" s="79" t="s">
        <v>2008</v>
      </c>
      <c r="R154" s="28" t="s">
        <v>563</v>
      </c>
      <c r="S154" s="143" t="s">
        <v>564</v>
      </c>
      <c r="T154" s="143" t="s">
        <v>565</v>
      </c>
      <c r="U154" s="143" t="s">
        <v>566</v>
      </c>
      <c r="V154" s="28" t="s">
        <v>567</v>
      </c>
      <c r="W154" s="28" t="s">
        <v>1151</v>
      </c>
      <c r="X154" s="143" t="s">
        <v>564</v>
      </c>
      <c r="Y154" s="28" t="s">
        <v>965</v>
      </c>
      <c r="Z154" s="28" t="s">
        <v>963</v>
      </c>
    </row>
    <row r="155" spans="12:37" ht="12.75" customHeight="1" x14ac:dyDescent="0.2">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
      <c r="L157" s="28" t="s">
        <v>586</v>
      </c>
      <c r="M157" s="28" t="s">
        <v>586</v>
      </c>
      <c r="N157" s="28" t="s">
        <v>1100</v>
      </c>
      <c r="O157" s="28" t="s">
        <v>590</v>
      </c>
      <c r="P157" s="28" t="s">
        <v>589</v>
      </c>
      <c r="Q157" s="79" t="s">
        <v>1413</v>
      </c>
      <c r="R157" s="28" t="s">
        <v>592</v>
      </c>
      <c r="S157" s="143" t="s">
        <v>1544</v>
      </c>
      <c r="T157" s="143" t="s">
        <v>1786</v>
      </c>
      <c r="U157" s="143" t="s">
        <v>595</v>
      </c>
      <c r="V157" s="28" t="s">
        <v>596</v>
      </c>
      <c r="W157" s="28" t="s">
        <v>1152</v>
      </c>
      <c r="X157" s="143" t="s">
        <v>1544</v>
      </c>
      <c r="Y157" s="28" t="s">
        <v>597</v>
      </c>
      <c r="Z157" s="28" t="s">
        <v>599</v>
      </c>
    </row>
    <row r="158" spans="12:37" ht="12.75" customHeight="1" x14ac:dyDescent="0.2">
      <c r="L158" s="28" t="s">
        <v>588</v>
      </c>
      <c r="M158" s="28" t="s">
        <v>587</v>
      </c>
      <c r="N158" s="28" t="s">
        <v>594</v>
      </c>
      <c r="O158" s="28" t="s">
        <v>591</v>
      </c>
      <c r="P158" s="28" t="s">
        <v>593</v>
      </c>
      <c r="Q158" s="71" t="s">
        <v>2009</v>
      </c>
      <c r="R158" s="28" t="s">
        <v>783</v>
      </c>
      <c r="S158" s="143" t="s">
        <v>2041</v>
      </c>
      <c r="T158" s="143" t="s">
        <v>1787</v>
      </c>
      <c r="U158" s="143" t="s">
        <v>1667</v>
      </c>
      <c r="V158" s="28" t="s">
        <v>820</v>
      </c>
      <c r="W158" s="28" t="s">
        <v>721</v>
      </c>
      <c r="X158" s="143" t="s">
        <v>2041</v>
      </c>
      <c r="Y158" s="28" t="s">
        <v>598</v>
      </c>
      <c r="Z158" s="28" t="s">
        <v>600</v>
      </c>
    </row>
    <row r="159" spans="12:37" ht="12.75" customHeight="1" x14ac:dyDescent="0.2">
      <c r="L159" s="28" t="s">
        <v>601</v>
      </c>
      <c r="M159" s="71" t="s">
        <v>902</v>
      </c>
      <c r="N159" s="71" t="s">
        <v>605</v>
      </c>
      <c r="O159" s="71" t="s">
        <v>606</v>
      </c>
      <c r="P159" s="71" t="s">
        <v>607</v>
      </c>
      <c r="Q159" s="71" t="s">
        <v>608</v>
      </c>
      <c r="R159" s="71" t="s">
        <v>609</v>
      </c>
      <c r="S159" s="143" t="s">
        <v>1545</v>
      </c>
      <c r="T159" s="143" t="s">
        <v>1788</v>
      </c>
      <c r="U159" s="143" t="s">
        <v>610</v>
      </c>
      <c r="V159" s="28" t="s">
        <v>611</v>
      </c>
      <c r="W159" s="28" t="s">
        <v>603</v>
      </c>
      <c r="X159" s="143" t="s">
        <v>1545</v>
      </c>
      <c r="Y159" s="28" t="s">
        <v>604</v>
      </c>
      <c r="Z159" s="28" t="s">
        <v>602</v>
      </c>
    </row>
    <row r="160" spans="12:37" ht="12.75" customHeight="1" x14ac:dyDescent="0.2">
      <c r="L160" s="28" t="s">
        <v>612</v>
      </c>
      <c r="M160" s="28" t="s">
        <v>613</v>
      </c>
      <c r="N160" s="28" t="s">
        <v>2155</v>
      </c>
      <c r="O160" s="28" t="s">
        <v>614</v>
      </c>
      <c r="P160" s="28" t="s">
        <v>615</v>
      </c>
      <c r="Q160" s="218" t="s">
        <v>2624</v>
      </c>
      <c r="R160" s="28" t="s">
        <v>616</v>
      </c>
      <c r="S160" s="143" t="s">
        <v>2042</v>
      </c>
      <c r="T160" s="143" t="s">
        <v>1789</v>
      </c>
      <c r="U160" s="143" t="s">
        <v>1668</v>
      </c>
      <c r="V160" s="28" t="s">
        <v>821</v>
      </c>
      <c r="W160" s="28" t="s">
        <v>722</v>
      </c>
      <c r="X160" s="143" t="s">
        <v>2042</v>
      </c>
      <c r="Y160" s="28" t="s">
        <v>617</v>
      </c>
      <c r="Z160" s="28" t="s">
        <v>618</v>
      </c>
    </row>
    <row r="161" spans="12:26" ht="12.75" customHeight="1" x14ac:dyDescent="0.2">
      <c r="L161" s="28" t="s">
        <v>648</v>
      </c>
      <c r="M161" s="28" t="s">
        <v>734</v>
      </c>
      <c r="N161" s="28" t="s">
        <v>1101</v>
      </c>
      <c r="O161" s="28" t="s">
        <v>735</v>
      </c>
      <c r="P161" s="28" t="s">
        <v>736</v>
      </c>
      <c r="Q161" s="79" t="s">
        <v>1414</v>
      </c>
      <c r="R161" s="28" t="s">
        <v>737</v>
      </c>
      <c r="S161" s="143" t="s">
        <v>1546</v>
      </c>
      <c r="T161" s="143" t="s">
        <v>1790</v>
      </c>
      <c r="U161" s="143" t="s">
        <v>1669</v>
      </c>
      <c r="V161" s="28" t="s">
        <v>822</v>
      </c>
      <c r="W161" s="28" t="s">
        <v>1153</v>
      </c>
      <c r="X161" s="143" t="s">
        <v>1546</v>
      </c>
      <c r="Y161" s="28" t="s">
        <v>738</v>
      </c>
      <c r="Z161" s="28" t="s">
        <v>739</v>
      </c>
    </row>
    <row r="162" spans="12:26" ht="12.75" customHeight="1" x14ac:dyDescent="0.2">
      <c r="L162" s="28" t="s">
        <v>619</v>
      </c>
      <c r="M162" s="28" t="s">
        <v>641</v>
      </c>
      <c r="N162" s="28" t="s">
        <v>642</v>
      </c>
      <c r="O162" s="28" t="s">
        <v>643</v>
      </c>
      <c r="P162" s="28" t="s">
        <v>644</v>
      </c>
      <c r="Q162" s="79" t="s">
        <v>1415</v>
      </c>
      <c r="R162" s="28" t="s">
        <v>645</v>
      </c>
      <c r="S162" s="143" t="s">
        <v>1547</v>
      </c>
      <c r="T162" s="143" t="s">
        <v>1791</v>
      </c>
      <c r="U162" s="143" t="s">
        <v>1670</v>
      </c>
      <c r="V162" s="28" t="s">
        <v>823</v>
      </c>
      <c r="W162" s="28" t="s">
        <v>1154</v>
      </c>
      <c r="X162" s="143" t="s">
        <v>1547</v>
      </c>
      <c r="Y162" s="28" t="s">
        <v>646</v>
      </c>
      <c r="Z162" s="28" t="s">
        <v>647</v>
      </c>
    </row>
    <row r="163" spans="12:26" ht="12.75" customHeight="1" x14ac:dyDescent="0.2">
      <c r="L163" s="28" t="s">
        <v>620</v>
      </c>
      <c r="M163" s="28" t="s">
        <v>622</v>
      </c>
      <c r="N163" s="28" t="s">
        <v>626</v>
      </c>
      <c r="O163" s="28" t="s">
        <v>627</v>
      </c>
      <c r="P163" s="28" t="s">
        <v>628</v>
      </c>
      <c r="Q163" s="71" t="s">
        <v>629</v>
      </c>
      <c r="R163" s="28" t="s">
        <v>630</v>
      </c>
      <c r="S163" s="143" t="s">
        <v>1548</v>
      </c>
      <c r="T163" s="143" t="s">
        <v>1792</v>
      </c>
      <c r="U163" s="143" t="s">
        <v>1671</v>
      </c>
      <c r="V163" s="28" t="s">
        <v>625</v>
      </c>
      <c r="W163" s="28" t="s">
        <v>1155</v>
      </c>
      <c r="X163" s="143" t="s">
        <v>1548</v>
      </c>
      <c r="Y163" s="28" t="s">
        <v>624</v>
      </c>
      <c r="Z163" s="28" t="s">
        <v>623</v>
      </c>
    </row>
    <row r="164" spans="12:26" ht="12.75" customHeight="1" x14ac:dyDescent="0.2">
      <c r="L164" s="28" t="s">
        <v>621</v>
      </c>
      <c r="M164" s="28" t="s">
        <v>632</v>
      </c>
      <c r="N164" s="28" t="s">
        <v>633</v>
      </c>
      <c r="O164" s="28" t="s">
        <v>635</v>
      </c>
      <c r="P164" s="28" t="s">
        <v>636</v>
      </c>
      <c r="Q164" s="79" t="s">
        <v>1416</v>
      </c>
      <c r="R164" s="28" t="s">
        <v>634</v>
      </c>
      <c r="S164" s="143" t="s">
        <v>637</v>
      </c>
      <c r="T164" s="143" t="s">
        <v>638</v>
      </c>
      <c r="U164" s="143" t="s">
        <v>631</v>
      </c>
      <c r="V164" s="28" t="s">
        <v>824</v>
      </c>
      <c r="W164" s="28" t="s">
        <v>723</v>
      </c>
      <c r="X164" s="143" t="s">
        <v>637</v>
      </c>
      <c r="Y164" s="28" t="s">
        <v>639</v>
      </c>
      <c r="Z164" s="28" t="s">
        <v>640</v>
      </c>
    </row>
    <row r="165" spans="12:26" ht="12.75" customHeight="1" x14ac:dyDescent="0.2">
      <c r="L165" s="28" t="s">
        <v>650</v>
      </c>
      <c r="M165" s="28" t="s">
        <v>651</v>
      </c>
      <c r="N165" s="28" t="s">
        <v>655</v>
      </c>
      <c r="O165" s="28" t="s">
        <v>656</v>
      </c>
      <c r="P165" s="28" t="s">
        <v>657</v>
      </c>
      <c r="Q165" s="71" t="s">
        <v>658</v>
      </c>
      <c r="R165" s="28" t="s">
        <v>1133</v>
      </c>
      <c r="S165" s="143" t="s">
        <v>1549</v>
      </c>
      <c r="T165" s="143" t="s">
        <v>1793</v>
      </c>
      <c r="U165" s="143" t="s">
        <v>1672</v>
      </c>
      <c r="V165" s="28" t="s">
        <v>663</v>
      </c>
      <c r="W165" s="28" t="s">
        <v>730</v>
      </c>
      <c r="X165" s="143" t="s">
        <v>1549</v>
      </c>
      <c r="Y165" s="157" t="s">
        <v>665</v>
      </c>
      <c r="Z165" s="28" t="s">
        <v>667</v>
      </c>
    </row>
    <row r="166" spans="12:26" ht="12.75" customHeight="1" x14ac:dyDescent="0.2">
      <c r="L166" s="28" t="s">
        <v>669</v>
      </c>
      <c r="M166" s="28" t="s">
        <v>659</v>
      </c>
      <c r="N166" s="28" t="s">
        <v>660</v>
      </c>
      <c r="O166" s="28" t="s">
        <v>661</v>
      </c>
      <c r="P166" s="28" t="s">
        <v>662</v>
      </c>
      <c r="Q166" s="79" t="s">
        <v>1417</v>
      </c>
      <c r="R166" s="28" t="s">
        <v>1134</v>
      </c>
      <c r="S166" s="143" t="s">
        <v>1550</v>
      </c>
      <c r="T166" s="143" t="s">
        <v>1794</v>
      </c>
      <c r="U166" s="143" t="s">
        <v>1134</v>
      </c>
      <c r="V166" s="28" t="s">
        <v>664</v>
      </c>
      <c r="W166" s="28" t="s">
        <v>731</v>
      </c>
      <c r="X166" s="143" t="s">
        <v>1550</v>
      </c>
      <c r="Y166" s="28" t="s">
        <v>666</v>
      </c>
      <c r="Z166" s="28" t="s">
        <v>668</v>
      </c>
    </row>
    <row r="167" spans="12:26" ht="12.75" customHeight="1" x14ac:dyDescent="0.2">
      <c r="L167" s="28" t="s">
        <v>670</v>
      </c>
      <c r="M167" s="28" t="s">
        <v>1473</v>
      </c>
      <c r="N167" s="28" t="s">
        <v>2156</v>
      </c>
      <c r="O167" s="28" t="s">
        <v>1472</v>
      </c>
      <c r="P167" s="28" t="s">
        <v>1472</v>
      </c>
      <c r="Q167" s="218" t="s">
        <v>2623</v>
      </c>
      <c r="R167" s="28" t="s">
        <v>673</v>
      </c>
      <c r="S167" s="143" t="s">
        <v>671</v>
      </c>
      <c r="T167" s="143" t="s">
        <v>674</v>
      </c>
      <c r="U167" s="143" t="s">
        <v>673</v>
      </c>
      <c r="V167" s="28" t="s">
        <v>672</v>
      </c>
      <c r="W167" s="28" t="s">
        <v>732</v>
      </c>
      <c r="X167" s="143" t="s">
        <v>671</v>
      </c>
      <c r="Y167" s="28" t="s">
        <v>675</v>
      </c>
      <c r="Z167" s="28" t="s">
        <v>671</v>
      </c>
    </row>
    <row r="168" spans="12:26" ht="12.75" customHeight="1" x14ac:dyDescent="0.2">
      <c r="L168" s="28" t="s">
        <v>692</v>
      </c>
      <c r="M168" s="28" t="s">
        <v>694</v>
      </c>
      <c r="N168" s="28" t="s">
        <v>696</v>
      </c>
      <c r="O168" s="28" t="s">
        <v>697</v>
      </c>
      <c r="P168" s="28" t="s">
        <v>695</v>
      </c>
      <c r="Q168" s="71" t="s">
        <v>698</v>
      </c>
      <c r="R168" s="28" t="s">
        <v>699</v>
      </c>
      <c r="S168" s="143" t="s">
        <v>1551</v>
      </c>
      <c r="T168" s="143" t="s">
        <v>700</v>
      </c>
      <c r="U168" s="143" t="s">
        <v>701</v>
      </c>
      <c r="V168" s="28" t="s">
        <v>702</v>
      </c>
      <c r="W168" s="28" t="s">
        <v>1156</v>
      </c>
      <c r="X168" s="143" t="s">
        <v>1551</v>
      </c>
      <c r="Y168" s="28" t="s">
        <v>703</v>
      </c>
      <c r="Z168" s="28" t="s">
        <v>693</v>
      </c>
    </row>
    <row r="169" spans="12:26" ht="12.75" customHeight="1" x14ac:dyDescent="0.2">
      <c r="L169" s="28" t="s">
        <v>763</v>
      </c>
      <c r="M169" s="28" t="s">
        <v>740</v>
      </c>
      <c r="N169" s="28" t="s">
        <v>2157</v>
      </c>
      <c r="O169" s="28" t="s">
        <v>751</v>
      </c>
      <c r="P169" s="28" t="s">
        <v>754</v>
      </c>
      <c r="Q169" s="71" t="s">
        <v>755</v>
      </c>
      <c r="R169" s="28" t="s">
        <v>760</v>
      </c>
      <c r="S169" s="143" t="s">
        <v>1552</v>
      </c>
      <c r="T169" s="143" t="s">
        <v>1795</v>
      </c>
      <c r="U169" s="143" t="s">
        <v>1673</v>
      </c>
      <c r="V169" s="28" t="s">
        <v>825</v>
      </c>
      <c r="W169" s="28" t="s">
        <v>790</v>
      </c>
      <c r="X169" s="143" t="s">
        <v>1552</v>
      </c>
      <c r="Y169" s="28" t="s">
        <v>743</v>
      </c>
      <c r="Z169" s="28" t="s">
        <v>748</v>
      </c>
    </row>
    <row r="170" spans="12:26" ht="12.75" customHeight="1" x14ac:dyDescent="0.2">
      <c r="L170" s="28" t="s">
        <v>741</v>
      </c>
      <c r="M170" s="28" t="s">
        <v>741</v>
      </c>
      <c r="N170" s="28" t="s">
        <v>741</v>
      </c>
      <c r="O170" s="28" t="s">
        <v>752</v>
      </c>
      <c r="P170" s="28" t="s">
        <v>752</v>
      </c>
      <c r="Q170" s="71" t="s">
        <v>756</v>
      </c>
      <c r="R170" s="28" t="s">
        <v>761</v>
      </c>
      <c r="S170" s="143" t="s">
        <v>758</v>
      </c>
      <c r="T170" s="143" t="s">
        <v>744</v>
      </c>
      <c r="U170" s="143" t="s">
        <v>1674</v>
      </c>
      <c r="V170" s="28" t="s">
        <v>752</v>
      </c>
      <c r="W170" s="28" t="s">
        <v>746</v>
      </c>
      <c r="X170" s="143" t="s">
        <v>758</v>
      </c>
      <c r="Y170" s="28" t="s">
        <v>744</v>
      </c>
      <c r="Z170" s="28" t="s">
        <v>749</v>
      </c>
    </row>
    <row r="171" spans="12:26" ht="12.75" customHeight="1" x14ac:dyDescent="0.2">
      <c r="L171" s="28" t="s">
        <v>742</v>
      </c>
      <c r="M171" s="28" t="s">
        <v>742</v>
      </c>
      <c r="N171" s="28" t="s">
        <v>742</v>
      </c>
      <c r="O171" s="28" t="s">
        <v>753</v>
      </c>
      <c r="P171" s="28" t="s">
        <v>753</v>
      </c>
      <c r="Q171" s="71" t="s">
        <v>757</v>
      </c>
      <c r="R171" s="28" t="s">
        <v>762</v>
      </c>
      <c r="S171" s="143" t="s">
        <v>759</v>
      </c>
      <c r="T171" s="143" t="s">
        <v>745</v>
      </c>
      <c r="U171" s="143" t="s">
        <v>1675</v>
      </c>
      <c r="V171" s="28" t="s">
        <v>753</v>
      </c>
      <c r="W171" s="28" t="s">
        <v>747</v>
      </c>
      <c r="X171" s="143" t="s">
        <v>759</v>
      </c>
      <c r="Y171" s="28" t="s">
        <v>745</v>
      </c>
      <c r="Z171" s="28" t="s">
        <v>750</v>
      </c>
    </row>
    <row r="172" spans="12:26" ht="12.75" customHeight="1" x14ac:dyDescent="0.2">
      <c r="L172" s="28" t="s">
        <v>846</v>
      </c>
      <c r="M172" s="28" t="s">
        <v>866</v>
      </c>
      <c r="N172" s="28" t="s">
        <v>867</v>
      </c>
      <c r="O172" s="28" t="s">
        <v>868</v>
      </c>
      <c r="P172" s="28" t="s">
        <v>868</v>
      </c>
      <c r="Q172" s="71" t="s">
        <v>869</v>
      </c>
      <c r="R172" s="28" t="s">
        <v>870</v>
      </c>
      <c r="S172" s="143" t="s">
        <v>1553</v>
      </c>
      <c r="T172" s="143" t="s">
        <v>871</v>
      </c>
      <c r="U172" s="143" t="s">
        <v>870</v>
      </c>
      <c r="V172" s="28" t="s">
        <v>872</v>
      </c>
      <c r="W172" s="28" t="s">
        <v>873</v>
      </c>
      <c r="X172" s="143" t="s">
        <v>1553</v>
      </c>
      <c r="Y172" s="28" t="s">
        <v>874</v>
      </c>
      <c r="Z172" s="28" t="s">
        <v>875</v>
      </c>
    </row>
    <row r="173" spans="12:26" ht="12.75" customHeight="1" x14ac:dyDescent="0.2">
      <c r="L173" s="28" t="s">
        <v>883</v>
      </c>
      <c r="M173" s="28" t="s">
        <v>884</v>
      </c>
      <c r="N173" s="28" t="s">
        <v>2158</v>
      </c>
      <c r="O173" s="28" t="s">
        <v>885</v>
      </c>
      <c r="P173" s="28" t="s">
        <v>886</v>
      </c>
      <c r="Q173" s="71" t="s">
        <v>1123</v>
      </c>
      <c r="R173" s="28" t="s">
        <v>888</v>
      </c>
      <c r="S173" s="143" t="s">
        <v>1554</v>
      </c>
      <c r="T173" s="143" t="s">
        <v>1796</v>
      </c>
      <c r="U173" s="143" t="s">
        <v>1676</v>
      </c>
      <c r="V173" s="28" t="s">
        <v>889</v>
      </c>
      <c r="W173" s="28" t="s">
        <v>1157</v>
      </c>
      <c r="X173" s="143" t="s">
        <v>1554</v>
      </c>
      <c r="Y173" s="28" t="s">
        <v>887</v>
      </c>
      <c r="Z173" s="28" t="s">
        <v>890</v>
      </c>
    </row>
    <row r="174" spans="12:26" ht="12.75" customHeight="1" x14ac:dyDescent="0.2">
      <c r="L174" s="28" t="s">
        <v>892</v>
      </c>
      <c r="M174" s="28" t="s">
        <v>893</v>
      </c>
      <c r="N174" s="71" t="s">
        <v>2159</v>
      </c>
      <c r="O174" s="28" t="s">
        <v>901</v>
      </c>
      <c r="P174" s="28" t="s">
        <v>900</v>
      </c>
      <c r="Q174" s="71" t="s">
        <v>899</v>
      </c>
      <c r="R174" s="28" t="s">
        <v>898</v>
      </c>
      <c r="S174" s="143" t="s">
        <v>1555</v>
      </c>
      <c r="T174" s="143" t="s">
        <v>1797</v>
      </c>
      <c r="U174" s="143" t="s">
        <v>1677</v>
      </c>
      <c r="V174" s="28" t="s">
        <v>897</v>
      </c>
      <c r="W174" s="28" t="s">
        <v>895</v>
      </c>
      <c r="X174" s="143" t="s">
        <v>1555</v>
      </c>
      <c r="Y174" s="28" t="s">
        <v>896</v>
      </c>
      <c r="Z174" s="28" t="s">
        <v>894</v>
      </c>
    </row>
    <row r="175" spans="12:26" ht="12.75" customHeight="1" x14ac:dyDescent="0.2">
      <c r="L175" s="28" t="s">
        <v>904</v>
      </c>
      <c r="M175" s="28" t="s">
        <v>904</v>
      </c>
      <c r="N175" s="28" t="s">
        <v>905</v>
      </c>
      <c r="O175" s="28" t="s">
        <v>907</v>
      </c>
      <c r="P175" s="28" t="s">
        <v>909</v>
      </c>
      <c r="Q175" s="71" t="s">
        <v>911</v>
      </c>
      <c r="R175" s="28" t="s">
        <v>913</v>
      </c>
      <c r="S175" s="143" t="s">
        <v>1556</v>
      </c>
      <c r="T175" s="143" t="s">
        <v>1798</v>
      </c>
      <c r="U175" s="143" t="s">
        <v>916</v>
      </c>
      <c r="V175" s="28" t="s">
        <v>1136</v>
      </c>
      <c r="W175" s="28" t="s">
        <v>918</v>
      </c>
      <c r="X175" s="143" t="s">
        <v>1556</v>
      </c>
      <c r="Y175" s="28" t="s">
        <v>920</v>
      </c>
      <c r="Z175" s="28" t="s">
        <v>922</v>
      </c>
    </row>
    <row r="176" spans="12:26" ht="12.75" customHeight="1" x14ac:dyDescent="0.2">
      <c r="L176" s="28" t="s">
        <v>903</v>
      </c>
      <c r="M176" s="28" t="s">
        <v>903</v>
      </c>
      <c r="N176" s="28" t="s">
        <v>906</v>
      </c>
      <c r="O176" s="28" t="s">
        <v>908</v>
      </c>
      <c r="P176" s="28" t="s">
        <v>910</v>
      </c>
      <c r="Q176" s="71" t="s">
        <v>912</v>
      </c>
      <c r="R176" s="28" t="s">
        <v>914</v>
      </c>
      <c r="S176" s="143" t="s">
        <v>915</v>
      </c>
      <c r="T176" s="143" t="s">
        <v>1799</v>
      </c>
      <c r="U176" s="143" t="s">
        <v>917</v>
      </c>
      <c r="V176" s="28" t="s">
        <v>1137</v>
      </c>
      <c r="W176" s="28" t="s">
        <v>919</v>
      </c>
      <c r="X176" s="143" t="s">
        <v>915</v>
      </c>
      <c r="Y176" s="28" t="s">
        <v>921</v>
      </c>
      <c r="Z176" s="28" t="s">
        <v>923</v>
      </c>
    </row>
    <row r="177" spans="12:26" ht="12.75" customHeight="1" x14ac:dyDescent="0.2">
      <c r="L177" s="28" t="s">
        <v>924</v>
      </c>
      <c r="M177" s="28" t="s">
        <v>928</v>
      </c>
      <c r="N177" s="28" t="s">
        <v>929</v>
      </c>
      <c r="O177" s="28" t="s">
        <v>926</v>
      </c>
      <c r="P177" s="28" t="s">
        <v>926</v>
      </c>
      <c r="Q177" s="71" t="s">
        <v>927</v>
      </c>
      <c r="R177" s="28"/>
      <c r="S177" s="143" t="s">
        <v>1557</v>
      </c>
      <c r="T177" s="143" t="s">
        <v>1800</v>
      </c>
      <c r="U177" s="143" t="s">
        <v>1678</v>
      </c>
      <c r="V177" s="28" t="s">
        <v>930</v>
      </c>
      <c r="W177" s="28" t="s">
        <v>931</v>
      </c>
      <c r="X177" s="143" t="s">
        <v>1557</v>
      </c>
      <c r="Y177" s="28" t="s">
        <v>932</v>
      </c>
      <c r="Z177" s="28" t="s">
        <v>925</v>
      </c>
    </row>
    <row r="178" spans="12:26" ht="12.75" customHeight="1" x14ac:dyDescent="0.2">
      <c r="L178" s="28" t="s">
        <v>933</v>
      </c>
      <c r="M178" s="28" t="s">
        <v>937</v>
      </c>
      <c r="N178" s="28" t="s">
        <v>936</v>
      </c>
      <c r="O178" s="28" t="s">
        <v>938</v>
      </c>
      <c r="P178" s="28" t="s">
        <v>939</v>
      </c>
      <c r="Q178" s="79" t="s">
        <v>2010</v>
      </c>
      <c r="R178" s="28" t="s">
        <v>940</v>
      </c>
      <c r="S178" s="143" t="s">
        <v>1558</v>
      </c>
      <c r="T178" s="143" t="s">
        <v>1801</v>
      </c>
      <c r="U178" s="143" t="s">
        <v>1679</v>
      </c>
      <c r="V178" s="28" t="s">
        <v>941</v>
      </c>
      <c r="W178" s="28" t="s">
        <v>942</v>
      </c>
      <c r="X178" s="143" t="s">
        <v>1558</v>
      </c>
      <c r="Y178" s="28" t="s">
        <v>934</v>
      </c>
      <c r="Z178" s="28" t="s">
        <v>935</v>
      </c>
    </row>
    <row r="179" spans="12:26" ht="12.75" customHeight="1" x14ac:dyDescent="0.2">
      <c r="L179" s="28" t="s">
        <v>951</v>
      </c>
      <c r="M179" s="28" t="s">
        <v>951</v>
      </c>
      <c r="N179" s="28" t="s">
        <v>953</v>
      </c>
      <c r="O179" s="28" t="s">
        <v>954</v>
      </c>
      <c r="P179" s="28" t="s">
        <v>954</v>
      </c>
      <c r="Q179" s="71" t="s">
        <v>955</v>
      </c>
      <c r="R179" s="28" t="s">
        <v>956</v>
      </c>
      <c r="S179" s="143" t="s">
        <v>957</v>
      </c>
      <c r="T179" s="143" t="s">
        <v>1802</v>
      </c>
      <c r="U179" s="143" t="s">
        <v>956</v>
      </c>
      <c r="V179" s="28" t="s">
        <v>958</v>
      </c>
      <c r="W179" s="28" t="s">
        <v>959</v>
      </c>
      <c r="X179" s="143" t="s">
        <v>957</v>
      </c>
      <c r="Y179" s="28" t="s">
        <v>961</v>
      </c>
      <c r="Z179" s="28" t="s">
        <v>960</v>
      </c>
    </row>
    <row r="180" spans="12:26" ht="12.75" customHeight="1" x14ac:dyDescent="0.2">
      <c r="L180" s="28" t="s">
        <v>952</v>
      </c>
      <c r="M180" s="28" t="s">
        <v>970</v>
      </c>
      <c r="N180" s="71" t="s">
        <v>2160</v>
      </c>
      <c r="O180" s="28" t="s">
        <v>971</v>
      </c>
      <c r="P180" s="28" t="s">
        <v>972</v>
      </c>
      <c r="Q180" s="71" t="s">
        <v>1124</v>
      </c>
      <c r="R180" s="28" t="s">
        <v>1135</v>
      </c>
      <c r="S180" s="143" t="s">
        <v>1559</v>
      </c>
      <c r="T180" s="143" t="s">
        <v>1803</v>
      </c>
      <c r="U180" s="143" t="s">
        <v>1680</v>
      </c>
      <c r="V180" s="28" t="s">
        <v>973</v>
      </c>
      <c r="W180" s="28" t="s">
        <v>974</v>
      </c>
      <c r="X180" s="143" t="s">
        <v>1559</v>
      </c>
      <c r="Y180" s="28" t="s">
        <v>975</v>
      </c>
      <c r="Z180" s="28" t="s">
        <v>976</v>
      </c>
    </row>
    <row r="181" spans="12:26" ht="12.75" customHeight="1" x14ac:dyDescent="0.2">
      <c r="L181" s="28" t="s">
        <v>977</v>
      </c>
      <c r="M181" s="28" t="s">
        <v>977</v>
      </c>
      <c r="N181" s="28" t="s">
        <v>978</v>
      </c>
      <c r="O181" s="28" t="s">
        <v>979</v>
      </c>
      <c r="P181" s="28" t="s">
        <v>980</v>
      </c>
      <c r="Q181" s="79" t="s">
        <v>1418</v>
      </c>
      <c r="R181" s="28" t="s">
        <v>981</v>
      </c>
      <c r="S181" s="143" t="s">
        <v>1560</v>
      </c>
      <c r="T181" s="143" t="s">
        <v>1804</v>
      </c>
      <c r="U181" s="143" t="s">
        <v>1681</v>
      </c>
      <c r="V181" s="28" t="s">
        <v>982</v>
      </c>
      <c r="W181" s="28" t="s">
        <v>983</v>
      </c>
      <c r="X181" s="143" t="s">
        <v>1560</v>
      </c>
      <c r="Y181" s="28" t="s">
        <v>984</v>
      </c>
      <c r="Z181" s="28" t="s">
        <v>985</v>
      </c>
    </row>
    <row r="182" spans="12:26" ht="12.75" customHeight="1" x14ac:dyDescent="0.2">
      <c r="L182" s="28" t="s">
        <v>986</v>
      </c>
      <c r="M182" s="28" t="s">
        <v>986</v>
      </c>
      <c r="N182" s="28" t="s">
        <v>987</v>
      </c>
      <c r="O182" s="28" t="s">
        <v>1108</v>
      </c>
      <c r="P182" s="28" t="s">
        <v>1114</v>
      </c>
      <c r="Q182" s="71" t="s">
        <v>988</v>
      </c>
      <c r="R182" s="28" t="s">
        <v>990</v>
      </c>
      <c r="S182" s="143" t="s">
        <v>989</v>
      </c>
      <c r="T182" s="143" t="s">
        <v>991</v>
      </c>
      <c r="U182" s="143" t="s">
        <v>992</v>
      </c>
      <c r="V182" s="28" t="s">
        <v>993</v>
      </c>
      <c r="W182" s="28" t="s">
        <v>994</v>
      </c>
      <c r="X182" s="143" t="s">
        <v>989</v>
      </c>
      <c r="Y182" s="28" t="s">
        <v>995</v>
      </c>
      <c r="Z182" s="28" t="s">
        <v>996</v>
      </c>
    </row>
    <row r="183" spans="12:26" ht="12.75" customHeight="1" x14ac:dyDescent="0.2">
      <c r="L183" s="28" t="s">
        <v>1162</v>
      </c>
      <c r="M183" s="28" t="s">
        <v>1162</v>
      </c>
      <c r="N183" s="28" t="s">
        <v>1163</v>
      </c>
      <c r="O183" s="28" t="s">
        <v>1167</v>
      </c>
      <c r="P183" s="28" t="s">
        <v>1166</v>
      </c>
      <c r="Q183" s="71" t="s">
        <v>1169</v>
      </c>
      <c r="R183" s="28" t="s">
        <v>1168</v>
      </c>
      <c r="S183" s="143" t="s">
        <v>1561</v>
      </c>
      <c r="T183" s="143" t="s">
        <v>1165</v>
      </c>
      <c r="U183" s="143" t="s">
        <v>1164</v>
      </c>
      <c r="V183" s="28" t="s">
        <v>1170</v>
      </c>
      <c r="W183" s="28" t="s">
        <v>1171</v>
      </c>
      <c r="X183" s="143" t="s">
        <v>1561</v>
      </c>
      <c r="Y183" s="28" t="s">
        <v>1173</v>
      </c>
      <c r="Z183" s="28" t="s">
        <v>1174</v>
      </c>
    </row>
    <row r="184" spans="12:26" ht="12.75" customHeight="1" x14ac:dyDescent="0.2">
      <c r="L184" s="28" t="s">
        <v>1172</v>
      </c>
      <c r="M184" s="28" t="s">
        <v>1172</v>
      </c>
      <c r="N184" s="28" t="s">
        <v>2161</v>
      </c>
      <c r="O184" s="28" t="s">
        <v>2060</v>
      </c>
      <c r="P184" s="28" t="s">
        <v>2060</v>
      </c>
      <c r="Q184" s="79" t="s">
        <v>1419</v>
      </c>
      <c r="R184" s="28" t="s">
        <v>1172</v>
      </c>
      <c r="S184" s="143" t="s">
        <v>2061</v>
      </c>
      <c r="T184" s="143" t="s">
        <v>1805</v>
      </c>
      <c r="U184" s="143" t="s">
        <v>1682</v>
      </c>
      <c r="V184" s="28" t="s">
        <v>1172</v>
      </c>
      <c r="W184" s="28" t="s">
        <v>1172</v>
      </c>
      <c r="X184" s="143" t="s">
        <v>2061</v>
      </c>
      <c r="Y184" s="28" t="s">
        <v>1172</v>
      </c>
      <c r="Z184" s="28" t="s">
        <v>1172</v>
      </c>
    </row>
    <row r="185" spans="12:26" ht="12.75" customHeight="1" x14ac:dyDescent="0.2">
      <c r="L185" s="28" t="s">
        <v>1952</v>
      </c>
      <c r="M185" s="28" t="s">
        <v>1952</v>
      </c>
      <c r="N185" s="28" t="s">
        <v>2162</v>
      </c>
      <c r="O185" s="28" t="s">
        <v>2202</v>
      </c>
      <c r="P185" s="28" t="s">
        <v>2203</v>
      </c>
      <c r="Q185" s="218" t="s">
        <v>2602</v>
      </c>
      <c r="R185" s="28"/>
      <c r="S185" s="140" t="s">
        <v>2043</v>
      </c>
      <c r="T185" s="143" t="s">
        <v>2106</v>
      </c>
      <c r="U185" s="143" t="s">
        <v>1683</v>
      </c>
      <c r="V185" s="28"/>
      <c r="W185" s="28"/>
      <c r="X185" s="140" t="s">
        <v>2043</v>
      </c>
      <c r="Y185" s="28"/>
      <c r="Z185" s="28"/>
    </row>
    <row r="186" spans="12:26" ht="12.75" customHeight="1" x14ac:dyDescent="0.2">
      <c r="L186" s="28" t="s">
        <v>1175</v>
      </c>
      <c r="M186" s="28" t="s">
        <v>1175</v>
      </c>
      <c r="N186" s="28" t="s">
        <v>1229</v>
      </c>
      <c r="O186" s="28" t="s">
        <v>1217</v>
      </c>
      <c r="P186" s="28" t="s">
        <v>1001</v>
      </c>
      <c r="Q186" s="79" t="s">
        <v>1420</v>
      </c>
      <c r="R186" s="28"/>
      <c r="S186" s="140" t="s">
        <v>1480</v>
      </c>
      <c r="T186" s="143" t="s">
        <v>1732</v>
      </c>
      <c r="U186" s="140" t="s">
        <v>1612</v>
      </c>
      <c r="V186" s="28"/>
      <c r="W186" s="28"/>
      <c r="X186" s="140" t="s">
        <v>1480</v>
      </c>
      <c r="Y186" s="28"/>
      <c r="Z186" s="28"/>
    </row>
    <row r="187" spans="12:26" ht="12.75" customHeight="1" x14ac:dyDescent="0.2">
      <c r="L187" s="28" t="s">
        <v>1176</v>
      </c>
      <c r="M187" s="28" t="s">
        <v>1247</v>
      </c>
      <c r="N187" s="28" t="s">
        <v>1250</v>
      </c>
      <c r="O187" s="28" t="s">
        <v>1248</v>
      </c>
      <c r="P187" s="28" t="s">
        <v>1249</v>
      </c>
      <c r="Q187" s="79" t="s">
        <v>2030</v>
      </c>
      <c r="R187" s="28"/>
      <c r="S187" s="140" t="s">
        <v>1562</v>
      </c>
      <c r="T187" s="143" t="s">
        <v>1806</v>
      </c>
      <c r="U187" s="140" t="s">
        <v>1684</v>
      </c>
      <c r="V187" s="28"/>
      <c r="W187" s="28"/>
      <c r="X187" s="140" t="s">
        <v>1562</v>
      </c>
      <c r="Y187" s="28"/>
      <c r="Z187" s="28"/>
    </row>
    <row r="188" spans="12:26" ht="12.75" customHeight="1" x14ac:dyDescent="0.2">
      <c r="L188" s="28" t="s">
        <v>1188</v>
      </c>
      <c r="M188" s="28" t="s">
        <v>1474</v>
      </c>
      <c r="N188" s="28" t="s">
        <v>1245</v>
      </c>
      <c r="O188" s="28" t="s">
        <v>1246</v>
      </c>
      <c r="P188" s="28" t="s">
        <v>1243</v>
      </c>
      <c r="Q188" s="71" t="s">
        <v>1244</v>
      </c>
      <c r="R188" s="28"/>
      <c r="S188" s="140" t="s">
        <v>1563</v>
      </c>
      <c r="T188" s="143" t="s">
        <v>1740</v>
      </c>
      <c r="U188" s="140" t="s">
        <v>2075</v>
      </c>
      <c r="V188" s="28"/>
      <c r="W188" s="28"/>
      <c r="X188" s="140" t="s">
        <v>1563</v>
      </c>
      <c r="Y188" s="28"/>
      <c r="Z188" s="28"/>
    </row>
    <row r="189" spans="12:26" ht="12.75" customHeight="1" x14ac:dyDescent="0.2">
      <c r="L189" s="70" t="s">
        <v>1186</v>
      </c>
      <c r="M189" s="70" t="s">
        <v>1186</v>
      </c>
      <c r="N189" s="70" t="s">
        <v>1234</v>
      </c>
      <c r="O189" s="70" t="s">
        <v>1233</v>
      </c>
      <c r="P189" s="70" t="s">
        <v>1233</v>
      </c>
      <c r="Q189" s="158" t="s">
        <v>1235</v>
      </c>
      <c r="R189" s="70"/>
      <c r="S189" s="140" t="s">
        <v>1564</v>
      </c>
      <c r="T189" s="159" t="s">
        <v>1807</v>
      </c>
      <c r="U189" s="140" t="s">
        <v>1685</v>
      </c>
      <c r="V189" s="28"/>
      <c r="W189" s="28"/>
      <c r="X189" s="140" t="s">
        <v>1564</v>
      </c>
      <c r="Y189" s="28"/>
      <c r="Z189" s="28"/>
    </row>
    <row r="190" spans="12:26" ht="12.75" customHeight="1" x14ac:dyDescent="0.2">
      <c r="L190" s="28" t="s">
        <v>1187</v>
      </c>
      <c r="M190" s="28" t="s">
        <v>1187</v>
      </c>
      <c r="N190" s="28" t="s">
        <v>709</v>
      </c>
      <c r="O190" s="28" t="s">
        <v>176</v>
      </c>
      <c r="P190" s="28" t="s">
        <v>176</v>
      </c>
      <c r="Q190" s="217" t="s">
        <v>2603</v>
      </c>
      <c r="R190" s="28"/>
      <c r="S190" s="140" t="s">
        <v>1565</v>
      </c>
      <c r="T190" s="143" t="s">
        <v>1808</v>
      </c>
      <c r="U190" s="140" t="s">
        <v>1686</v>
      </c>
      <c r="V190" s="28"/>
      <c r="W190" s="28"/>
      <c r="X190" s="140" t="s">
        <v>1565</v>
      </c>
      <c r="Y190" s="28"/>
      <c r="Z190" s="28"/>
    </row>
    <row r="191" spans="12:26" ht="12.75" customHeight="1" x14ac:dyDescent="0.2">
      <c r="L191" s="25" t="s">
        <v>1185</v>
      </c>
      <c r="M191" s="25" t="s">
        <v>1185</v>
      </c>
      <c r="N191" s="28" t="s">
        <v>1239</v>
      </c>
      <c r="O191" s="25" t="s">
        <v>1238</v>
      </c>
      <c r="P191" s="25" t="s">
        <v>1236</v>
      </c>
      <c r="Q191" s="31" t="s">
        <v>1237</v>
      </c>
      <c r="S191" s="85" t="s">
        <v>1566</v>
      </c>
      <c r="T191" s="84" t="s">
        <v>1809</v>
      </c>
      <c r="U191" s="140" t="s">
        <v>1687</v>
      </c>
      <c r="X191" s="85" t="s">
        <v>1566</v>
      </c>
    </row>
    <row r="192" spans="12:26" ht="12.75" customHeight="1" x14ac:dyDescent="0.2">
      <c r="L192" s="25" t="s">
        <v>1183</v>
      </c>
      <c r="M192" s="25" t="s">
        <v>1183</v>
      </c>
      <c r="N192" s="28" t="s">
        <v>1240</v>
      </c>
      <c r="O192" s="25" t="s">
        <v>1241</v>
      </c>
      <c r="P192" s="25" t="s">
        <v>1242</v>
      </c>
      <c r="Q192" s="75" t="s">
        <v>1421</v>
      </c>
      <c r="S192" s="85" t="s">
        <v>1567</v>
      </c>
      <c r="T192" s="84" t="s">
        <v>1810</v>
      </c>
      <c r="U192" s="140" t="s">
        <v>1688</v>
      </c>
      <c r="X192" s="85" t="s">
        <v>1567</v>
      </c>
    </row>
    <row r="193" spans="12:24" ht="12.75" customHeight="1" x14ac:dyDescent="0.2">
      <c r="L193" s="25" t="s">
        <v>1184</v>
      </c>
      <c r="M193" s="25" t="s">
        <v>1184</v>
      </c>
      <c r="N193" s="28" t="s">
        <v>1358</v>
      </c>
      <c r="O193" s="25" t="s">
        <v>467</v>
      </c>
      <c r="P193" s="25" t="s">
        <v>468</v>
      </c>
      <c r="Q193" s="31" t="s">
        <v>2011</v>
      </c>
      <c r="S193" s="85" t="s">
        <v>2205</v>
      </c>
      <c r="T193" s="84" t="s">
        <v>1811</v>
      </c>
      <c r="U193" s="140" t="s">
        <v>1689</v>
      </c>
      <c r="X193" s="85" t="s">
        <v>1568</v>
      </c>
    </row>
    <row r="194" spans="12:24" ht="12.75" customHeight="1" x14ac:dyDescent="0.2">
      <c r="L194" s="25" t="s">
        <v>1251</v>
      </c>
      <c r="M194" s="25" t="s">
        <v>1251</v>
      </c>
      <c r="N194" s="28" t="s">
        <v>1357</v>
      </c>
      <c r="O194" s="25" t="s">
        <v>1273</v>
      </c>
      <c r="P194" s="25" t="s">
        <v>1274</v>
      </c>
      <c r="Q194" s="31" t="s">
        <v>1359</v>
      </c>
      <c r="S194" s="85" t="s">
        <v>1569</v>
      </c>
      <c r="T194" s="84" t="s">
        <v>1812</v>
      </c>
      <c r="U194" s="140" t="s">
        <v>1690</v>
      </c>
      <c r="X194" s="85" t="s">
        <v>1569</v>
      </c>
    </row>
    <row r="195" spans="12:24" ht="12.75" customHeight="1" x14ac:dyDescent="0.2">
      <c r="L195" s="25" t="s">
        <v>1177</v>
      </c>
      <c r="M195" s="25" t="s">
        <v>1177</v>
      </c>
      <c r="N195" s="28" t="s">
        <v>2163</v>
      </c>
      <c r="O195" s="25" t="s">
        <v>1253</v>
      </c>
      <c r="P195" s="25" t="s">
        <v>1252</v>
      </c>
      <c r="Q195" s="31" t="s">
        <v>1254</v>
      </c>
      <c r="S195" s="85" t="s">
        <v>1478</v>
      </c>
      <c r="T195" s="84" t="s">
        <v>1730</v>
      </c>
      <c r="U195" s="140" t="s">
        <v>1610</v>
      </c>
      <c r="X195" s="85" t="s">
        <v>1478</v>
      </c>
    </row>
    <row r="196" spans="12:24" ht="12.75" customHeight="1" x14ac:dyDescent="0.2">
      <c r="L196" s="25" t="s">
        <v>1190</v>
      </c>
      <c r="M196" s="25" t="s">
        <v>1190</v>
      </c>
      <c r="N196" s="28" t="s">
        <v>249</v>
      </c>
      <c r="O196" s="25" t="s">
        <v>250</v>
      </c>
      <c r="P196" s="25" t="s">
        <v>251</v>
      </c>
      <c r="Q196" s="75" t="s">
        <v>1422</v>
      </c>
      <c r="S196" s="85" t="s">
        <v>1570</v>
      </c>
      <c r="T196" s="84" t="s">
        <v>1813</v>
      </c>
      <c r="U196" s="140" t="s">
        <v>2076</v>
      </c>
      <c r="X196" s="85" t="s">
        <v>1570</v>
      </c>
    </row>
    <row r="197" spans="12:24" ht="12.75" customHeight="1" x14ac:dyDescent="0.2">
      <c r="L197" s="31" t="s">
        <v>1288</v>
      </c>
      <c r="Q197" s="31"/>
      <c r="S197" s="83"/>
      <c r="T197" s="84"/>
      <c r="U197" s="84"/>
      <c r="X197" s="83"/>
    </row>
    <row r="198" spans="12:24" ht="12.75" customHeight="1" x14ac:dyDescent="0.2">
      <c r="L198" s="25" t="s">
        <v>1012</v>
      </c>
      <c r="M198" s="25" t="s">
        <v>1012</v>
      </c>
      <c r="N198" s="28" t="s">
        <v>2164</v>
      </c>
      <c r="O198" s="25" t="s">
        <v>1255</v>
      </c>
      <c r="P198" s="25" t="s">
        <v>1013</v>
      </c>
      <c r="Q198" s="31" t="s">
        <v>1275</v>
      </c>
      <c r="S198" s="85" t="s">
        <v>1571</v>
      </c>
      <c r="T198" s="84" t="s">
        <v>1814</v>
      </c>
      <c r="U198" s="140" t="s">
        <v>1691</v>
      </c>
      <c r="X198" s="85" t="s">
        <v>1571</v>
      </c>
    </row>
    <row r="199" spans="12:24" ht="12.75" customHeight="1" x14ac:dyDescent="0.2">
      <c r="L199" s="25" t="s">
        <v>1014</v>
      </c>
      <c r="M199" s="25" t="s">
        <v>1014</v>
      </c>
      <c r="N199" s="28" t="s">
        <v>2165</v>
      </c>
      <c r="O199" s="25" t="s">
        <v>1256</v>
      </c>
      <c r="P199" s="25" t="s">
        <v>1015</v>
      </c>
      <c r="Q199" s="31" t="s">
        <v>1277</v>
      </c>
      <c r="S199" s="85" t="s">
        <v>1572</v>
      </c>
      <c r="T199" s="84" t="s">
        <v>1815</v>
      </c>
      <c r="U199" s="140" t="s">
        <v>1692</v>
      </c>
      <c r="X199" s="85" t="s">
        <v>1572</v>
      </c>
    </row>
    <row r="200" spans="12:24" ht="12.75" customHeight="1" x14ac:dyDescent="0.2">
      <c r="L200" s="25" t="s">
        <v>1016</v>
      </c>
      <c r="M200" s="25" t="s">
        <v>1016</v>
      </c>
      <c r="N200" s="28" t="s">
        <v>2166</v>
      </c>
      <c r="O200" s="25" t="s">
        <v>1257</v>
      </c>
      <c r="P200" s="25" t="s">
        <v>1017</v>
      </c>
      <c r="Q200" s="31" t="s">
        <v>1276</v>
      </c>
      <c r="S200" s="85" t="s">
        <v>1573</v>
      </c>
      <c r="T200" s="84" t="s">
        <v>1816</v>
      </c>
      <c r="U200" s="140" t="s">
        <v>1693</v>
      </c>
      <c r="X200" s="85" t="s">
        <v>1573</v>
      </c>
    </row>
    <row r="201" spans="12:24" ht="12.75" customHeight="1" x14ac:dyDescent="0.2">
      <c r="L201" s="25" t="s">
        <v>1018</v>
      </c>
      <c r="M201" s="25" t="s">
        <v>1018</v>
      </c>
      <c r="N201" s="28" t="s">
        <v>2167</v>
      </c>
      <c r="O201" s="25" t="s">
        <v>1258</v>
      </c>
      <c r="P201" s="25" t="s">
        <v>1019</v>
      </c>
      <c r="Q201" s="31" t="s">
        <v>1277</v>
      </c>
      <c r="S201" s="85" t="s">
        <v>2044</v>
      </c>
      <c r="T201" s="84" t="s">
        <v>1817</v>
      </c>
      <c r="U201" s="140" t="s">
        <v>1694</v>
      </c>
      <c r="X201" s="85" t="s">
        <v>2044</v>
      </c>
    </row>
    <row r="202" spans="12:24" ht="12.75" customHeight="1" x14ac:dyDescent="0.2">
      <c r="L202" s="25" t="s">
        <v>1020</v>
      </c>
      <c r="M202" s="25" t="s">
        <v>1020</v>
      </c>
      <c r="N202" s="28" t="s">
        <v>2168</v>
      </c>
      <c r="O202" s="25" t="s">
        <v>1259</v>
      </c>
      <c r="P202" s="25" t="s">
        <v>1021</v>
      </c>
      <c r="Q202" s="31" t="s">
        <v>1278</v>
      </c>
      <c r="S202" s="85" t="s">
        <v>2045</v>
      </c>
      <c r="T202" s="84" t="s">
        <v>1818</v>
      </c>
      <c r="U202" s="140" t="s">
        <v>1695</v>
      </c>
      <c r="X202" s="85" t="s">
        <v>2045</v>
      </c>
    </row>
    <row r="203" spans="12:24" ht="12.75" customHeight="1" x14ac:dyDescent="0.2">
      <c r="L203" s="25" t="s">
        <v>1022</v>
      </c>
      <c r="M203" s="25" t="s">
        <v>1022</v>
      </c>
      <c r="N203" s="28" t="s">
        <v>2169</v>
      </c>
      <c r="O203" s="25" t="s">
        <v>1260</v>
      </c>
      <c r="P203" s="25" t="s">
        <v>1023</v>
      </c>
      <c r="Q203" s="75" t="s">
        <v>1423</v>
      </c>
      <c r="S203" s="85" t="s">
        <v>1574</v>
      </c>
      <c r="T203" s="84" t="s">
        <v>1819</v>
      </c>
      <c r="U203" s="140" t="s">
        <v>1696</v>
      </c>
      <c r="X203" s="85" t="s">
        <v>1574</v>
      </c>
    </row>
    <row r="204" spans="12:24" ht="12.75" customHeight="1" x14ac:dyDescent="0.2">
      <c r="L204" s="25" t="s">
        <v>1024</v>
      </c>
      <c r="M204" s="25" t="s">
        <v>1024</v>
      </c>
      <c r="N204" s="150" t="s">
        <v>2170</v>
      </c>
      <c r="O204" s="25" t="s">
        <v>1025</v>
      </c>
      <c r="P204" s="25" t="s">
        <v>1025</v>
      </c>
      <c r="Q204" s="31" t="s">
        <v>1279</v>
      </c>
      <c r="S204" s="85" t="s">
        <v>1575</v>
      </c>
      <c r="T204" s="84" t="s">
        <v>1820</v>
      </c>
      <c r="U204" s="140" t="s">
        <v>1697</v>
      </c>
      <c r="X204" s="85" t="s">
        <v>1575</v>
      </c>
    </row>
    <row r="205" spans="12:24" ht="12.75" customHeight="1" x14ac:dyDescent="0.2">
      <c r="L205" s="25" t="s">
        <v>1026</v>
      </c>
      <c r="M205" s="25" t="s">
        <v>1026</v>
      </c>
      <c r="N205" s="28" t="s">
        <v>2171</v>
      </c>
      <c r="O205" s="25" t="s">
        <v>1261</v>
      </c>
      <c r="P205" s="25" t="s">
        <v>1027</v>
      </c>
      <c r="Q205" s="75" t="s">
        <v>1424</v>
      </c>
      <c r="S205" s="85" t="s">
        <v>2046</v>
      </c>
      <c r="T205" s="84" t="s">
        <v>1821</v>
      </c>
      <c r="U205" s="140" t="s">
        <v>1698</v>
      </c>
      <c r="X205" s="85" t="s">
        <v>2046</v>
      </c>
    </row>
    <row r="206" spans="12:24" ht="12.75" customHeight="1" x14ac:dyDescent="0.2">
      <c r="L206" s="25" t="s">
        <v>1028</v>
      </c>
      <c r="M206" s="25" t="s">
        <v>1028</v>
      </c>
      <c r="N206" s="28" t="s">
        <v>2172</v>
      </c>
      <c r="O206" s="25" t="s">
        <v>1262</v>
      </c>
      <c r="P206" s="25" t="s">
        <v>1029</v>
      </c>
      <c r="Q206" s="77" t="s">
        <v>1425</v>
      </c>
      <c r="S206" s="85" t="s">
        <v>2047</v>
      </c>
      <c r="T206" s="84" t="s">
        <v>1822</v>
      </c>
      <c r="U206" s="140" t="s">
        <v>1699</v>
      </c>
      <c r="X206" s="85" t="s">
        <v>2047</v>
      </c>
    </row>
    <row r="207" spans="12:24" ht="12.75" customHeight="1" x14ac:dyDescent="0.2">
      <c r="L207" s="25" t="s">
        <v>1030</v>
      </c>
      <c r="M207" s="25" t="s">
        <v>1030</v>
      </c>
      <c r="N207" s="28" t="s">
        <v>2173</v>
      </c>
      <c r="O207" s="25" t="s">
        <v>1263</v>
      </c>
      <c r="P207" s="25" t="s">
        <v>1031</v>
      </c>
      <c r="Q207" s="31" t="s">
        <v>1280</v>
      </c>
      <c r="S207" s="85" t="s">
        <v>1576</v>
      </c>
      <c r="T207" s="84" t="s">
        <v>1823</v>
      </c>
      <c r="U207" s="140" t="s">
        <v>1700</v>
      </c>
      <c r="X207" s="85" t="s">
        <v>1576</v>
      </c>
    </row>
    <row r="208" spans="12:24" ht="12.75" customHeight="1" x14ac:dyDescent="0.2">
      <c r="L208" s="25" t="s">
        <v>1032</v>
      </c>
      <c r="M208" s="25" t="s">
        <v>1032</v>
      </c>
      <c r="N208" s="28" t="s">
        <v>2174</v>
      </c>
      <c r="O208" s="25" t="s">
        <v>1264</v>
      </c>
      <c r="P208" s="25" t="s">
        <v>1033</v>
      </c>
      <c r="Q208" s="31" t="s">
        <v>1281</v>
      </c>
      <c r="S208" s="85" t="s">
        <v>1577</v>
      </c>
      <c r="T208" s="84" t="s">
        <v>1824</v>
      </c>
      <c r="U208" s="140" t="s">
        <v>1701</v>
      </c>
      <c r="X208" s="85" t="s">
        <v>1577</v>
      </c>
    </row>
    <row r="209" spans="12:26" ht="12.75" customHeight="1" x14ac:dyDescent="0.2">
      <c r="L209" s="25" t="s">
        <v>1034</v>
      </c>
      <c r="M209" s="25" t="s">
        <v>1034</v>
      </c>
      <c r="N209" s="28" t="s">
        <v>2175</v>
      </c>
      <c r="O209" s="25" t="s">
        <v>1265</v>
      </c>
      <c r="P209" s="25" t="s">
        <v>1035</v>
      </c>
      <c r="Q209" s="31" t="s">
        <v>1282</v>
      </c>
      <c r="S209" s="85" t="s">
        <v>1578</v>
      </c>
      <c r="T209" s="84" t="s">
        <v>1825</v>
      </c>
      <c r="U209" s="140" t="s">
        <v>1702</v>
      </c>
      <c r="X209" s="85" t="s">
        <v>1578</v>
      </c>
    </row>
    <row r="210" spans="12:26" ht="12.75" customHeight="1" x14ac:dyDescent="0.2">
      <c r="L210" s="25" t="s">
        <v>1036</v>
      </c>
      <c r="M210" s="25" t="s">
        <v>1036</v>
      </c>
      <c r="N210" s="28" t="s">
        <v>2176</v>
      </c>
      <c r="O210" s="25" t="s">
        <v>1266</v>
      </c>
      <c r="P210" s="25" t="s">
        <v>1037</v>
      </c>
      <c r="Q210" s="75" t="s">
        <v>2012</v>
      </c>
      <c r="S210" s="85" t="s">
        <v>1579</v>
      </c>
      <c r="T210" s="84" t="s">
        <v>1826</v>
      </c>
      <c r="U210" s="140" t="s">
        <v>2077</v>
      </c>
      <c r="X210" s="85" t="s">
        <v>1579</v>
      </c>
    </row>
    <row r="211" spans="12:26" ht="12.75" customHeight="1" x14ac:dyDescent="0.2">
      <c r="L211" s="25" t="s">
        <v>1441</v>
      </c>
      <c r="M211" s="25" t="s">
        <v>1441</v>
      </c>
      <c r="N211" s="71" t="s">
        <v>2177</v>
      </c>
      <c r="O211" s="25" t="s">
        <v>1443</v>
      </c>
      <c r="P211" s="25" t="s">
        <v>1442</v>
      </c>
      <c r="Q211" s="31" t="s">
        <v>2013</v>
      </c>
      <c r="S211" s="85" t="s">
        <v>1580</v>
      </c>
      <c r="T211" s="84" t="s">
        <v>1827</v>
      </c>
      <c r="U211" s="140" t="s">
        <v>2078</v>
      </c>
      <c r="X211" s="85" t="s">
        <v>1580</v>
      </c>
    </row>
    <row r="212" spans="12:26" ht="12.75" customHeight="1" x14ac:dyDescent="0.2">
      <c r="L212" s="25" t="s">
        <v>1444</v>
      </c>
      <c r="M212" s="25" t="s">
        <v>1444</v>
      </c>
      <c r="N212" s="28" t="s">
        <v>1448</v>
      </c>
      <c r="O212" s="25" t="s">
        <v>1446</v>
      </c>
      <c r="P212" s="25" t="s">
        <v>1445</v>
      </c>
      <c r="Q212" s="31" t="s">
        <v>1449</v>
      </c>
      <c r="S212" s="85" t="s">
        <v>1581</v>
      </c>
      <c r="T212" s="84" t="s">
        <v>1828</v>
      </c>
      <c r="U212" s="140" t="s">
        <v>1703</v>
      </c>
      <c r="X212" s="85" t="s">
        <v>1581</v>
      </c>
    </row>
    <row r="213" spans="12:26" ht="12.75" customHeight="1" x14ac:dyDescent="0.2">
      <c r="L213" s="28"/>
      <c r="M213" s="28"/>
      <c r="N213" s="28"/>
      <c r="O213" s="28"/>
      <c r="P213" s="28"/>
      <c r="Q213" s="71"/>
      <c r="R213" s="28"/>
      <c r="S213" s="141"/>
      <c r="T213" s="152"/>
      <c r="U213" s="143"/>
      <c r="V213" s="28"/>
      <c r="W213" s="28"/>
      <c r="X213" s="141"/>
      <c r="Y213" s="28"/>
      <c r="Z213" s="28"/>
    </row>
    <row r="214" spans="12:26" ht="12.75" customHeight="1" x14ac:dyDescent="0.2">
      <c r="L214" s="28"/>
      <c r="M214" s="28"/>
      <c r="N214" s="28"/>
      <c r="O214" s="28"/>
      <c r="P214" s="28"/>
      <c r="Q214" s="71"/>
      <c r="R214" s="28"/>
      <c r="S214" s="140"/>
      <c r="T214" s="152"/>
      <c r="U214" s="143"/>
      <c r="V214" s="28"/>
      <c r="W214" s="28"/>
      <c r="X214" s="140"/>
      <c r="Y214" s="28"/>
      <c r="Z214" s="28"/>
    </row>
    <row r="215" spans="12:26" ht="12.75" customHeight="1" x14ac:dyDescent="0.2">
      <c r="L215" s="28" t="s">
        <v>1267</v>
      </c>
      <c r="M215" s="28" t="s">
        <v>1267</v>
      </c>
      <c r="N215" s="28" t="s">
        <v>1356</v>
      </c>
      <c r="O215" s="28" t="s">
        <v>1269</v>
      </c>
      <c r="P215" s="28" t="s">
        <v>1271</v>
      </c>
      <c r="Q215" s="71" t="s">
        <v>1283</v>
      </c>
      <c r="R215" s="28"/>
      <c r="S215" s="140" t="s">
        <v>1582</v>
      </c>
      <c r="T215" s="143" t="s">
        <v>1829</v>
      </c>
      <c r="U215" s="143" t="s">
        <v>1704</v>
      </c>
      <c r="V215" s="28"/>
      <c r="W215" s="28"/>
      <c r="X215" s="140" t="s">
        <v>1582</v>
      </c>
      <c r="Y215" s="28"/>
      <c r="Z215" s="28"/>
    </row>
    <row r="216" spans="12:26" ht="12.75" customHeight="1" x14ac:dyDescent="0.2">
      <c r="L216" s="28" t="s">
        <v>1268</v>
      </c>
      <c r="M216" s="28" t="s">
        <v>1268</v>
      </c>
      <c r="N216" s="28" t="s">
        <v>1355</v>
      </c>
      <c r="O216" s="28" t="s">
        <v>1270</v>
      </c>
      <c r="P216" s="28" t="s">
        <v>1272</v>
      </c>
      <c r="Q216" s="71" t="s">
        <v>1284</v>
      </c>
      <c r="R216" s="28"/>
      <c r="S216" s="140" t="s">
        <v>1583</v>
      </c>
      <c r="T216" s="143" t="s">
        <v>1830</v>
      </c>
      <c r="U216" s="143" t="s">
        <v>1705</v>
      </c>
      <c r="V216" s="28"/>
      <c r="W216" s="28"/>
      <c r="X216" s="140" t="s">
        <v>1583</v>
      </c>
      <c r="Y216" s="28"/>
      <c r="Z216" s="28"/>
    </row>
    <row r="217" spans="12:26" ht="12.75" customHeight="1" x14ac:dyDescent="0.2">
      <c r="L217" s="28" t="s">
        <v>1191</v>
      </c>
      <c r="M217" s="28" t="s">
        <v>1191</v>
      </c>
      <c r="N217" s="28" t="s">
        <v>1338</v>
      </c>
      <c r="O217" s="28" t="s">
        <v>1317</v>
      </c>
      <c r="P217" s="28" t="s">
        <v>1318</v>
      </c>
      <c r="Q217" s="71" t="s">
        <v>1319</v>
      </c>
      <c r="R217" s="28"/>
      <c r="S217" s="140" t="s">
        <v>1584</v>
      </c>
      <c r="T217" s="143" t="s">
        <v>1831</v>
      </c>
      <c r="U217" s="143" t="s">
        <v>1706</v>
      </c>
      <c r="V217" s="28"/>
      <c r="W217" s="28"/>
      <c r="X217" s="140" t="s">
        <v>1584</v>
      </c>
      <c r="Y217" s="28"/>
      <c r="Z217" s="28"/>
    </row>
    <row r="218" spans="12:26" ht="12.75" customHeight="1" x14ac:dyDescent="0.2">
      <c r="L218" s="28" t="s">
        <v>1192</v>
      </c>
      <c r="M218" s="28" t="s">
        <v>1192</v>
      </c>
      <c r="N218" s="28" t="s">
        <v>1339</v>
      </c>
      <c r="O218" s="28" t="s">
        <v>1320</v>
      </c>
      <c r="P218" s="28" t="s">
        <v>1321</v>
      </c>
      <c r="Q218" s="71" t="s">
        <v>1322</v>
      </c>
      <c r="R218" s="28"/>
      <c r="S218" s="140" t="s">
        <v>1585</v>
      </c>
      <c r="T218" s="143" t="s">
        <v>1832</v>
      </c>
      <c r="U218" s="143" t="s">
        <v>1707</v>
      </c>
      <c r="V218" s="28"/>
      <c r="W218" s="28"/>
      <c r="X218" s="140" t="s">
        <v>1585</v>
      </c>
      <c r="Y218" s="28"/>
      <c r="Z218" s="28"/>
    </row>
    <row r="219" spans="12:26" ht="12.75" customHeight="1" x14ac:dyDescent="0.2">
      <c r="L219" s="28" t="s">
        <v>1193</v>
      </c>
      <c r="M219" s="28" t="s">
        <v>1193</v>
      </c>
      <c r="N219" s="28" t="s">
        <v>1340</v>
      </c>
      <c r="O219" s="28" t="s">
        <v>1326</v>
      </c>
      <c r="P219" s="28" t="s">
        <v>1326</v>
      </c>
      <c r="Q219" s="71" t="s">
        <v>1323</v>
      </c>
      <c r="R219" s="28"/>
      <c r="S219" s="143" t="s">
        <v>1586</v>
      </c>
      <c r="T219" s="143" t="s">
        <v>1833</v>
      </c>
      <c r="U219" s="143" t="s">
        <v>1708</v>
      </c>
      <c r="V219" s="28"/>
      <c r="W219" s="28"/>
      <c r="X219" s="143" t="s">
        <v>1586</v>
      </c>
      <c r="Y219" s="28"/>
      <c r="Z219" s="28"/>
    </row>
    <row r="220" spans="12:26" ht="12.75" customHeight="1" x14ac:dyDescent="0.2">
      <c r="L220" s="28" t="s">
        <v>1194</v>
      </c>
      <c r="M220" s="28" t="s">
        <v>1194</v>
      </c>
      <c r="N220" s="28" t="s">
        <v>1341</v>
      </c>
      <c r="O220" s="28" t="s">
        <v>1329</v>
      </c>
      <c r="P220" s="28" t="s">
        <v>1327</v>
      </c>
      <c r="Q220" s="71" t="s">
        <v>1324</v>
      </c>
      <c r="R220" s="28"/>
      <c r="S220" s="143" t="s">
        <v>1587</v>
      </c>
      <c r="T220" s="143" t="s">
        <v>1834</v>
      </c>
      <c r="U220" s="143" t="s">
        <v>1709</v>
      </c>
      <c r="V220" s="28"/>
      <c r="W220" s="28"/>
      <c r="X220" s="143" t="s">
        <v>1587</v>
      </c>
      <c r="Y220" s="28"/>
      <c r="Z220" s="28"/>
    </row>
    <row r="221" spans="12:26" ht="12.75" customHeight="1" x14ac:dyDescent="0.2">
      <c r="L221" s="28" t="s">
        <v>1195</v>
      </c>
      <c r="M221" s="28" t="s">
        <v>1195</v>
      </c>
      <c r="N221" s="28" t="s">
        <v>1342</v>
      </c>
      <c r="O221" s="28" t="s">
        <v>1330</v>
      </c>
      <c r="P221" s="28" t="s">
        <v>1328</v>
      </c>
      <c r="Q221" s="71" t="s">
        <v>1325</v>
      </c>
      <c r="R221" s="28"/>
      <c r="S221" s="143" t="s">
        <v>2048</v>
      </c>
      <c r="T221" s="143" t="s">
        <v>1835</v>
      </c>
      <c r="U221" s="143" t="s">
        <v>1710</v>
      </c>
      <c r="V221" s="28"/>
      <c r="W221" s="28"/>
      <c r="X221" s="143" t="s">
        <v>2048</v>
      </c>
      <c r="Y221" s="28"/>
      <c r="Z221" s="28"/>
    </row>
    <row r="222" spans="12:26" ht="12.75" customHeight="1" x14ac:dyDescent="0.2">
      <c r="L222" s="28" t="s">
        <v>1196</v>
      </c>
      <c r="M222" s="28" t="s">
        <v>1196</v>
      </c>
      <c r="N222" s="28" t="s">
        <v>1343</v>
      </c>
      <c r="O222" s="28" t="s">
        <v>1291</v>
      </c>
      <c r="P222" s="28" t="s">
        <v>1292</v>
      </c>
      <c r="Q222" s="71" t="s">
        <v>2032</v>
      </c>
      <c r="R222" s="28"/>
      <c r="S222" s="143" t="s">
        <v>2049</v>
      </c>
      <c r="T222" s="143" t="s">
        <v>1836</v>
      </c>
      <c r="U222" s="143" t="s">
        <v>1711</v>
      </c>
      <c r="V222" s="28"/>
      <c r="W222" s="28"/>
      <c r="X222" s="143" t="s">
        <v>2049</v>
      </c>
      <c r="Y222" s="28"/>
      <c r="Z222" s="28"/>
    </row>
    <row r="223" spans="12:26" ht="12.75" customHeight="1" x14ac:dyDescent="0.2">
      <c r="L223" s="28" t="s">
        <v>1197</v>
      </c>
      <c r="M223" s="28" t="s">
        <v>1197</v>
      </c>
      <c r="N223" s="28" t="s">
        <v>1344</v>
      </c>
      <c r="O223" s="28" t="s">
        <v>1294</v>
      </c>
      <c r="P223" s="28" t="s">
        <v>1293</v>
      </c>
      <c r="Q223" s="217" t="s">
        <v>2632</v>
      </c>
      <c r="R223" s="28"/>
      <c r="S223" s="143" t="s">
        <v>1588</v>
      </c>
      <c r="T223" s="143" t="s">
        <v>1837</v>
      </c>
      <c r="U223" s="143" t="s">
        <v>1712</v>
      </c>
      <c r="V223" s="28"/>
      <c r="W223" s="28"/>
      <c r="X223" s="143" t="s">
        <v>1588</v>
      </c>
      <c r="Y223" s="28"/>
      <c r="Z223" s="28"/>
    </row>
    <row r="224" spans="12:26" ht="12.75" customHeight="1" x14ac:dyDescent="0.2">
      <c r="L224" s="28" t="s">
        <v>1202</v>
      </c>
      <c r="M224" s="28" t="s">
        <v>1202</v>
      </c>
      <c r="N224" s="28" t="s">
        <v>1345</v>
      </c>
      <c r="O224" s="28" t="s">
        <v>1295</v>
      </c>
      <c r="P224" s="28" t="s">
        <v>1295</v>
      </c>
      <c r="Q224" s="71" t="s">
        <v>1296</v>
      </c>
      <c r="R224" s="28"/>
      <c r="S224" s="143" t="s">
        <v>1589</v>
      </c>
      <c r="T224" s="143" t="s">
        <v>1838</v>
      </c>
      <c r="U224" s="143" t="s">
        <v>1713</v>
      </c>
      <c r="V224" s="28"/>
      <c r="W224" s="28"/>
      <c r="X224" s="143" t="s">
        <v>1589</v>
      </c>
      <c r="Y224" s="28"/>
      <c r="Z224" s="28"/>
    </row>
    <row r="225" spans="12:26" ht="12.75" customHeight="1" x14ac:dyDescent="0.2">
      <c r="L225" s="28" t="s">
        <v>1204</v>
      </c>
      <c r="M225" s="28" t="s">
        <v>1204</v>
      </c>
      <c r="N225" s="28" t="s">
        <v>1346</v>
      </c>
      <c r="O225" s="28" t="s">
        <v>1297</v>
      </c>
      <c r="P225" s="28" t="s">
        <v>1298</v>
      </c>
      <c r="Q225" s="71" t="s">
        <v>1299</v>
      </c>
      <c r="R225" s="28"/>
      <c r="S225" s="143" t="s">
        <v>1590</v>
      </c>
      <c r="T225" s="143" t="s">
        <v>1839</v>
      </c>
      <c r="U225" s="143" t="s">
        <v>1714</v>
      </c>
      <c r="V225" s="28"/>
      <c r="W225" s="28"/>
      <c r="X225" s="143" t="s">
        <v>1590</v>
      </c>
      <c r="Y225" s="28"/>
      <c r="Z225" s="28"/>
    </row>
    <row r="226" spans="12:26" ht="12.75" customHeight="1" x14ac:dyDescent="0.2">
      <c r="L226" s="28" t="s">
        <v>1205</v>
      </c>
      <c r="M226" s="28" t="s">
        <v>1205</v>
      </c>
      <c r="N226" s="28" t="s">
        <v>1347</v>
      </c>
      <c r="O226" s="28" t="s">
        <v>1300</v>
      </c>
      <c r="P226" s="28" t="s">
        <v>1301</v>
      </c>
      <c r="Q226" s="71" t="s">
        <v>1302</v>
      </c>
      <c r="R226" s="28"/>
      <c r="S226" s="143" t="s">
        <v>1591</v>
      </c>
      <c r="T226" s="143" t="s">
        <v>1840</v>
      </c>
      <c r="U226" s="143" t="s">
        <v>1715</v>
      </c>
      <c r="V226" s="28"/>
      <c r="W226" s="28"/>
      <c r="X226" s="143" t="s">
        <v>1591</v>
      </c>
      <c r="Y226" s="28"/>
      <c r="Z226" s="28"/>
    </row>
    <row r="227" spans="12:26" ht="12.75" customHeight="1" x14ac:dyDescent="0.2">
      <c r="L227" s="28" t="s">
        <v>1206</v>
      </c>
      <c r="M227" s="28" t="s">
        <v>1877</v>
      </c>
      <c r="N227" s="28" t="s">
        <v>1877</v>
      </c>
      <c r="O227" s="28" t="s">
        <v>1878</v>
      </c>
      <c r="P227" s="28" t="s">
        <v>1878</v>
      </c>
      <c r="Q227" s="71" t="s">
        <v>1879</v>
      </c>
      <c r="R227" s="28"/>
      <c r="S227" s="143" t="s">
        <v>1880</v>
      </c>
      <c r="T227" s="143" t="s">
        <v>1881</v>
      </c>
      <c r="U227" s="143" t="s">
        <v>1877</v>
      </c>
      <c r="V227" s="28"/>
      <c r="W227" s="28"/>
      <c r="X227" s="143" t="s">
        <v>1880</v>
      </c>
      <c r="Y227" s="28"/>
      <c r="Z227" s="28"/>
    </row>
    <row r="228" spans="12:26" ht="12.75" customHeight="1" x14ac:dyDescent="0.2">
      <c r="L228" s="28" t="s">
        <v>1207</v>
      </c>
      <c r="M228" s="28" t="s">
        <v>1862</v>
      </c>
      <c r="N228" s="28" t="s">
        <v>1863</v>
      </c>
      <c r="O228" s="28" t="s">
        <v>1864</v>
      </c>
      <c r="P228" s="28" t="s">
        <v>1865</v>
      </c>
      <c r="Q228" s="71" t="s">
        <v>1866</v>
      </c>
      <c r="R228" s="28"/>
      <c r="S228" s="143" t="s">
        <v>1862</v>
      </c>
      <c r="T228" s="143" t="s">
        <v>1867</v>
      </c>
      <c r="U228" s="143" t="s">
        <v>1868</v>
      </c>
      <c r="V228" s="28"/>
      <c r="W228" s="28"/>
      <c r="X228" s="143" t="s">
        <v>1862</v>
      </c>
      <c r="Y228" s="28"/>
      <c r="Z228" s="28"/>
    </row>
    <row r="229" spans="12:26" ht="12.75" customHeight="1" x14ac:dyDescent="0.2">
      <c r="L229" s="28" t="s">
        <v>1198</v>
      </c>
      <c r="M229" s="28" t="s">
        <v>1198</v>
      </c>
      <c r="N229" s="71" t="s">
        <v>1348</v>
      </c>
      <c r="O229" s="71" t="s">
        <v>1331</v>
      </c>
      <c r="P229" s="71" t="s">
        <v>1332</v>
      </c>
      <c r="Q229" s="71" t="s">
        <v>2014</v>
      </c>
      <c r="R229" s="28"/>
      <c r="S229" s="143" t="s">
        <v>1592</v>
      </c>
      <c r="T229" s="143" t="s">
        <v>1841</v>
      </c>
      <c r="U229" s="143" t="s">
        <v>1716</v>
      </c>
      <c r="V229" s="28"/>
      <c r="W229" s="28"/>
      <c r="X229" s="143" t="s">
        <v>1592</v>
      </c>
      <c r="Y229" s="28"/>
      <c r="Z229" s="28"/>
    </row>
    <row r="230" spans="12:26" ht="12.75" customHeight="1" x14ac:dyDescent="0.2">
      <c r="L230" s="28" t="s">
        <v>1199</v>
      </c>
      <c r="M230" s="28" t="s">
        <v>1199</v>
      </c>
      <c r="N230" s="28" t="s">
        <v>1349</v>
      </c>
      <c r="O230" s="28" t="s">
        <v>1303</v>
      </c>
      <c r="P230" s="28" t="s">
        <v>1304</v>
      </c>
      <c r="Q230" s="71" t="s">
        <v>1199</v>
      </c>
      <c r="R230" s="28"/>
      <c r="S230" s="143" t="s">
        <v>1593</v>
      </c>
      <c r="T230" s="143" t="s">
        <v>1842</v>
      </c>
      <c r="U230" s="143" t="s">
        <v>1717</v>
      </c>
      <c r="V230" s="28"/>
      <c r="W230" s="28"/>
      <c r="X230" s="143" t="s">
        <v>1593</v>
      </c>
      <c r="Y230" s="28"/>
      <c r="Z230" s="28"/>
    </row>
    <row r="231" spans="12:26" ht="12.75" customHeight="1" x14ac:dyDescent="0.2">
      <c r="L231" s="28" t="s">
        <v>1208</v>
      </c>
      <c r="M231" s="28" t="s">
        <v>1208</v>
      </c>
      <c r="N231" s="28" t="s">
        <v>1350</v>
      </c>
      <c r="O231" s="28" t="s">
        <v>1305</v>
      </c>
      <c r="P231" s="28" t="s">
        <v>1306</v>
      </c>
      <c r="Q231" s="71" t="s">
        <v>2015</v>
      </c>
      <c r="R231" s="28"/>
      <c r="S231" s="143" t="s">
        <v>1594</v>
      </c>
      <c r="T231" s="143" t="s">
        <v>1843</v>
      </c>
      <c r="U231" s="143" t="s">
        <v>1718</v>
      </c>
      <c r="V231" s="28"/>
      <c r="W231" s="28"/>
      <c r="X231" s="143" t="s">
        <v>1594</v>
      </c>
      <c r="Y231" s="28"/>
      <c r="Z231" s="28"/>
    </row>
    <row r="232" spans="12:26" ht="12.75" customHeight="1" x14ac:dyDescent="0.2">
      <c r="L232" s="28" t="s">
        <v>1200</v>
      </c>
      <c r="M232" s="28" t="s">
        <v>1200</v>
      </c>
      <c r="N232" s="28" t="s">
        <v>1351</v>
      </c>
      <c r="O232" s="28" t="s">
        <v>1309</v>
      </c>
      <c r="P232" s="28" t="s">
        <v>1308</v>
      </c>
      <c r="Q232" s="71" t="s">
        <v>1307</v>
      </c>
      <c r="R232" s="28"/>
      <c r="S232" s="143" t="s">
        <v>1200</v>
      </c>
      <c r="T232" s="143" t="s">
        <v>1844</v>
      </c>
      <c r="U232" s="143" t="s">
        <v>1719</v>
      </c>
      <c r="V232" s="28"/>
      <c r="W232" s="28"/>
      <c r="X232" s="143" t="s">
        <v>1200</v>
      </c>
      <c r="Y232" s="28"/>
      <c r="Z232" s="28"/>
    </row>
    <row r="233" spans="12:26" ht="12.75" customHeight="1" x14ac:dyDescent="0.2">
      <c r="L233" s="28" t="s">
        <v>1201</v>
      </c>
      <c r="M233" s="28" t="s">
        <v>1201</v>
      </c>
      <c r="N233" s="28" t="s">
        <v>1352</v>
      </c>
      <c r="O233" s="28" t="s">
        <v>1310</v>
      </c>
      <c r="P233" s="28" t="s">
        <v>1310</v>
      </c>
      <c r="Q233" s="71" t="s">
        <v>1311</v>
      </c>
      <c r="R233" s="28"/>
      <c r="S233" s="143" t="s">
        <v>1201</v>
      </c>
      <c r="T233" s="143" t="s">
        <v>1845</v>
      </c>
      <c r="U233" s="143" t="s">
        <v>1720</v>
      </c>
      <c r="V233" s="28"/>
      <c r="W233" s="28"/>
      <c r="X233" s="143" t="s">
        <v>1201</v>
      </c>
      <c r="Y233" s="28"/>
      <c r="Z233" s="28"/>
    </row>
    <row r="234" spans="12:26" ht="12.75" customHeight="1" x14ac:dyDescent="0.2">
      <c r="L234" s="28" t="s">
        <v>1216</v>
      </c>
      <c r="M234" s="28" t="s">
        <v>1216</v>
      </c>
      <c r="N234" s="28" t="s">
        <v>1353</v>
      </c>
      <c r="O234" s="28" t="s">
        <v>1313</v>
      </c>
      <c r="P234" s="28" t="s">
        <v>1314</v>
      </c>
      <c r="Q234" s="71" t="s">
        <v>1312</v>
      </c>
      <c r="R234" s="28"/>
      <c r="S234" s="143" t="s">
        <v>1595</v>
      </c>
      <c r="T234" s="143" t="s">
        <v>1846</v>
      </c>
      <c r="U234" s="143" t="s">
        <v>1721</v>
      </c>
      <c r="V234" s="28"/>
      <c r="W234" s="28"/>
      <c r="X234" s="143" t="s">
        <v>1595</v>
      </c>
      <c r="Y234" s="28"/>
      <c r="Z234" s="28"/>
    </row>
    <row r="235" spans="12:26" ht="12.75" customHeight="1" x14ac:dyDescent="0.2">
      <c r="L235" s="28" t="s">
        <v>1203</v>
      </c>
      <c r="M235" s="28" t="s">
        <v>1203</v>
      </c>
      <c r="N235" s="28" t="s">
        <v>1354</v>
      </c>
      <c r="O235" s="28" t="s">
        <v>1316</v>
      </c>
      <c r="P235" s="28" t="s">
        <v>1315</v>
      </c>
      <c r="Q235" s="79" t="s">
        <v>1426</v>
      </c>
      <c r="R235" s="28"/>
      <c r="S235" s="140" t="s">
        <v>1596</v>
      </c>
      <c r="T235" s="143" t="s">
        <v>1847</v>
      </c>
      <c r="U235" s="143" t="s">
        <v>1722</v>
      </c>
      <c r="V235" s="28"/>
      <c r="W235" s="28"/>
      <c r="X235" s="140" t="s">
        <v>1596</v>
      </c>
      <c r="Y235" s="28"/>
      <c r="Z235" s="28"/>
    </row>
    <row r="236" spans="12:26" ht="12.75" customHeight="1" x14ac:dyDescent="0.2">
      <c r="L236" s="71" t="s">
        <v>1467</v>
      </c>
      <c r="M236" s="71" t="s">
        <v>1467</v>
      </c>
      <c r="N236" s="71" t="s">
        <v>1468</v>
      </c>
      <c r="O236" s="71" t="s">
        <v>1469</v>
      </c>
      <c r="P236" s="71" t="s">
        <v>1470</v>
      </c>
      <c r="Q236" s="71" t="s">
        <v>2016</v>
      </c>
      <c r="R236" s="28"/>
      <c r="S236" s="143" t="s">
        <v>1597</v>
      </c>
      <c r="T236" s="143" t="s">
        <v>1848</v>
      </c>
      <c r="U236" s="140" t="s">
        <v>1723</v>
      </c>
      <c r="V236" s="28"/>
      <c r="W236" s="28"/>
      <c r="X236" s="143" t="s">
        <v>1597</v>
      </c>
      <c r="Y236" s="28"/>
      <c r="Z236" s="28"/>
    </row>
    <row r="237" spans="12:26" ht="12.75" customHeight="1" x14ac:dyDescent="0.2">
      <c r="L237" s="28" t="s">
        <v>1450</v>
      </c>
      <c r="M237" s="28" t="s">
        <v>1450</v>
      </c>
      <c r="N237" s="28" t="s">
        <v>1452</v>
      </c>
      <c r="O237" s="28" t="s">
        <v>1451</v>
      </c>
      <c r="P237" s="28" t="s">
        <v>1451</v>
      </c>
      <c r="Q237" s="218" t="s">
        <v>2628</v>
      </c>
      <c r="R237" s="28"/>
      <c r="S237" s="143" t="s">
        <v>1598</v>
      </c>
      <c r="T237" s="143" t="s">
        <v>1849</v>
      </c>
      <c r="U237" s="140" t="s">
        <v>2128</v>
      </c>
      <c r="V237" s="28"/>
      <c r="W237" s="28"/>
      <c r="X237" s="143" t="s">
        <v>1598</v>
      </c>
      <c r="Y237" s="28"/>
      <c r="Z237" s="28"/>
    </row>
    <row r="238" spans="12:26" ht="12.75" customHeight="1" x14ac:dyDescent="0.2">
      <c r="L238" s="28" t="s">
        <v>1333</v>
      </c>
      <c r="M238" s="28" t="s">
        <v>1333</v>
      </c>
      <c r="N238" s="28" t="s">
        <v>1336</v>
      </c>
      <c r="O238" s="28" t="s">
        <v>1335</v>
      </c>
      <c r="P238" s="28" t="s">
        <v>1334</v>
      </c>
      <c r="Q238" s="71" t="s">
        <v>1337</v>
      </c>
      <c r="R238" s="28"/>
      <c r="S238" s="153" t="s">
        <v>1599</v>
      </c>
      <c r="T238" s="143" t="s">
        <v>1850</v>
      </c>
      <c r="U238" s="140" t="s">
        <v>1724</v>
      </c>
      <c r="V238" s="28"/>
      <c r="W238" s="28"/>
      <c r="X238" s="153" t="s">
        <v>1599</v>
      </c>
      <c r="Y238" s="28"/>
      <c r="Z238" s="28"/>
    </row>
    <row r="239" spans="12:26" ht="12.75" customHeight="1" x14ac:dyDescent="0.2">
      <c r="L239" s="28" t="s">
        <v>1385</v>
      </c>
      <c r="M239" s="28" t="s">
        <v>1385</v>
      </c>
      <c r="N239" s="28"/>
      <c r="O239" s="28"/>
      <c r="P239" s="28"/>
      <c r="Q239" s="28"/>
      <c r="R239" s="28"/>
      <c r="S239" s="140" t="s">
        <v>1600</v>
      </c>
      <c r="T239" s="143" t="s">
        <v>1851</v>
      </c>
      <c r="U239" s="140" t="s">
        <v>1725</v>
      </c>
      <c r="V239" s="28"/>
      <c r="W239" s="28"/>
      <c r="X239" s="140" t="s">
        <v>1600</v>
      </c>
      <c r="Y239" s="28"/>
      <c r="Z239" s="28"/>
    </row>
    <row r="240" spans="12:26" ht="12.75" customHeight="1" x14ac:dyDescent="0.2">
      <c r="L240" s="28" t="s">
        <v>1386</v>
      </c>
      <c r="M240" s="28" t="s">
        <v>1386</v>
      </c>
      <c r="N240" s="28"/>
      <c r="O240" s="28"/>
      <c r="P240" s="28"/>
      <c r="Q240" s="28"/>
      <c r="R240" s="28"/>
      <c r="S240" s="140" t="s">
        <v>1601</v>
      </c>
      <c r="T240" s="143" t="s">
        <v>1852</v>
      </c>
      <c r="U240" s="140" t="s">
        <v>1726</v>
      </c>
      <c r="V240" s="28"/>
      <c r="W240" s="28"/>
      <c r="X240" s="140" t="s">
        <v>1601</v>
      </c>
      <c r="Y240" s="28"/>
      <c r="Z240" s="28"/>
    </row>
    <row r="241" spans="12:26" ht="12.75" customHeight="1" x14ac:dyDescent="0.2">
      <c r="L241" s="28" t="s">
        <v>429</v>
      </c>
      <c r="M241" s="28" t="s">
        <v>429</v>
      </c>
      <c r="N241" s="28" t="s">
        <v>1433</v>
      </c>
      <c r="O241" s="28" t="s">
        <v>1435</v>
      </c>
      <c r="P241" s="28" t="s">
        <v>1437</v>
      </c>
      <c r="Q241" s="71" t="s">
        <v>1439</v>
      </c>
      <c r="R241" s="28"/>
      <c r="S241" s="140" t="s">
        <v>1602</v>
      </c>
      <c r="T241" s="143" t="s">
        <v>1853</v>
      </c>
      <c r="U241" s="140" t="s">
        <v>1602</v>
      </c>
      <c r="V241" s="28"/>
      <c r="W241" s="28"/>
      <c r="X241" s="140" t="s">
        <v>1602</v>
      </c>
      <c r="Y241" s="28"/>
      <c r="Z241" s="28"/>
    </row>
    <row r="242" spans="12:26" ht="12.75" customHeight="1" x14ac:dyDescent="0.2">
      <c r="L242" s="28" t="s">
        <v>430</v>
      </c>
      <c r="M242" s="28" t="s">
        <v>430</v>
      </c>
      <c r="N242" s="28" t="s">
        <v>1434</v>
      </c>
      <c r="O242" s="28" t="s">
        <v>1436</v>
      </c>
      <c r="P242" s="28" t="s">
        <v>1438</v>
      </c>
      <c r="Q242" s="71" t="s">
        <v>1440</v>
      </c>
      <c r="R242" s="28"/>
      <c r="S242" s="140" t="s">
        <v>1603</v>
      </c>
      <c r="T242" s="143" t="s">
        <v>1854</v>
      </c>
      <c r="U242" s="143" t="s">
        <v>1436</v>
      </c>
      <c r="V242" s="28"/>
      <c r="W242" s="28"/>
      <c r="X242" s="140" t="s">
        <v>1603</v>
      </c>
      <c r="Y242" s="28"/>
      <c r="Z242" s="28"/>
    </row>
    <row r="243" spans="12:26" ht="12.75" customHeight="1" x14ac:dyDescent="0.2">
      <c r="L243" s="28" t="s">
        <v>1456</v>
      </c>
      <c r="M243" s="28" t="s">
        <v>1457</v>
      </c>
      <c r="N243" s="28" t="s">
        <v>1458</v>
      </c>
      <c r="O243" s="28" t="s">
        <v>1459</v>
      </c>
      <c r="P243" s="28" t="s">
        <v>1460</v>
      </c>
      <c r="Q243" s="71" t="s">
        <v>1461</v>
      </c>
      <c r="R243" s="28"/>
      <c r="S243" s="140" t="s">
        <v>1606</v>
      </c>
      <c r="T243" s="143" t="s">
        <v>1857</v>
      </c>
      <c r="U243" s="143" t="s">
        <v>2129</v>
      </c>
      <c r="V243" s="28"/>
      <c r="W243" s="28"/>
      <c r="X243" s="140" t="s">
        <v>1606</v>
      </c>
      <c r="Y243" s="28"/>
      <c r="Z243" s="28"/>
    </row>
    <row r="244" spans="12:26" ht="12.75" customHeight="1" x14ac:dyDescent="0.2">
      <c r="L244" s="28" t="s">
        <v>1462</v>
      </c>
      <c r="M244" s="28" t="s">
        <v>1463</v>
      </c>
      <c r="N244" s="28" t="s">
        <v>1464</v>
      </c>
      <c r="O244" s="28" t="s">
        <v>1465</v>
      </c>
      <c r="P244" s="28" t="s">
        <v>1905</v>
      </c>
      <c r="Q244" s="71" t="s">
        <v>1906</v>
      </c>
      <c r="R244" s="28"/>
      <c r="S244" s="143" t="s">
        <v>1607</v>
      </c>
      <c r="T244" s="143" t="s">
        <v>1856</v>
      </c>
      <c r="U244" s="143" t="s">
        <v>1994</v>
      </c>
      <c r="V244" s="28"/>
      <c r="W244" s="28"/>
      <c r="X244" s="143" t="s">
        <v>2094</v>
      </c>
      <c r="Y244" s="28"/>
      <c r="Z244" s="28"/>
    </row>
    <row r="245" spans="12:26" ht="12.75" customHeight="1" x14ac:dyDescent="0.2">
      <c r="L245" s="28" t="s">
        <v>1861</v>
      </c>
      <c r="M245" s="28" t="s">
        <v>1869</v>
      </c>
      <c r="N245" s="28" t="s">
        <v>1870</v>
      </c>
      <c r="O245" s="28" t="s">
        <v>1871</v>
      </c>
      <c r="P245" s="28" t="s">
        <v>1872</v>
      </c>
      <c r="Q245" s="71" t="s">
        <v>1873</v>
      </c>
      <c r="R245" s="28"/>
      <c r="S245" s="154" t="s">
        <v>1874</v>
      </c>
      <c r="T245" s="28" t="s">
        <v>1875</v>
      </c>
      <c r="U245" s="140" t="s">
        <v>1876</v>
      </c>
      <c r="V245" s="28"/>
      <c r="W245" s="28"/>
      <c r="X245" s="154" t="s">
        <v>1874</v>
      </c>
      <c r="Y245" s="28"/>
      <c r="Z245" s="28"/>
    </row>
    <row r="246" spans="12:26" ht="12.75" customHeight="1" x14ac:dyDescent="0.2">
      <c r="L246" s="28" t="s">
        <v>1885</v>
      </c>
      <c r="M246" s="28" t="s">
        <v>1885</v>
      </c>
      <c r="N246" s="28" t="s">
        <v>2178</v>
      </c>
      <c r="O246" s="28" t="s">
        <v>1907</v>
      </c>
      <c r="P246" s="28" t="s">
        <v>1908</v>
      </c>
      <c r="Q246" s="71" t="s">
        <v>1909</v>
      </c>
      <c r="R246" s="28"/>
      <c r="S246" s="141" t="s">
        <v>2050</v>
      </c>
      <c r="T246" s="71" t="s">
        <v>2107</v>
      </c>
      <c r="U246" s="144" t="s">
        <v>1975</v>
      </c>
      <c r="V246" s="28"/>
      <c r="W246" s="28"/>
      <c r="X246" s="141" t="s">
        <v>2050</v>
      </c>
      <c r="Y246" s="28"/>
      <c r="Z246" s="28"/>
    </row>
    <row r="247" spans="12:26" ht="12.75" customHeight="1" x14ac:dyDescent="0.2">
      <c r="L247" s="28" t="s">
        <v>1886</v>
      </c>
      <c r="M247" s="28" t="s">
        <v>1887</v>
      </c>
      <c r="N247" s="28" t="s">
        <v>2179</v>
      </c>
      <c r="O247" s="28" t="s">
        <v>1910</v>
      </c>
      <c r="P247" s="28" t="s">
        <v>1911</v>
      </c>
      <c r="Q247" s="71" t="s">
        <v>1912</v>
      </c>
      <c r="R247" s="28"/>
      <c r="S247" s="141" t="s">
        <v>1995</v>
      </c>
      <c r="T247" s="71" t="s">
        <v>2108</v>
      </c>
      <c r="U247" s="144" t="s">
        <v>1976</v>
      </c>
      <c r="V247" s="28"/>
      <c r="W247" s="28"/>
      <c r="X247" s="141" t="s">
        <v>1995</v>
      </c>
      <c r="Y247" s="28"/>
      <c r="Z247" s="28"/>
    </row>
    <row r="248" spans="12:26" ht="12.75" customHeight="1" x14ac:dyDescent="0.2">
      <c r="L248" s="28" t="s">
        <v>1888</v>
      </c>
      <c r="M248" s="28" t="s">
        <v>1888</v>
      </c>
      <c r="N248" s="28" t="s">
        <v>2180</v>
      </c>
      <c r="O248" s="28" t="s">
        <v>1913</v>
      </c>
      <c r="P248" s="28" t="s">
        <v>1914</v>
      </c>
      <c r="Q248" s="71" t="s">
        <v>1915</v>
      </c>
      <c r="R248" s="28"/>
      <c r="S248" s="141" t="s">
        <v>1996</v>
      </c>
      <c r="T248" s="71" t="s">
        <v>2109</v>
      </c>
      <c r="U248" s="144" t="s">
        <v>1977</v>
      </c>
      <c r="V248" s="28"/>
      <c r="W248" s="28"/>
      <c r="X248" s="141" t="s">
        <v>1996</v>
      </c>
      <c r="Y248" s="28"/>
      <c r="Z248" s="28"/>
    </row>
    <row r="249" spans="12:26" ht="12.75" customHeight="1" x14ac:dyDescent="0.2">
      <c r="L249" s="28" t="s">
        <v>1889</v>
      </c>
      <c r="M249" s="28" t="s">
        <v>1889</v>
      </c>
      <c r="N249" s="28" t="s">
        <v>2181</v>
      </c>
      <c r="O249" s="28" t="s">
        <v>1916</v>
      </c>
      <c r="P249" s="28" t="s">
        <v>1917</v>
      </c>
      <c r="Q249" s="71" t="s">
        <v>2017</v>
      </c>
      <c r="R249" s="28"/>
      <c r="S249" s="141" t="s">
        <v>1997</v>
      </c>
      <c r="T249" s="28" t="s">
        <v>2110</v>
      </c>
      <c r="U249" s="144" t="s">
        <v>1978</v>
      </c>
      <c r="V249" s="28"/>
      <c r="W249" s="28"/>
      <c r="X249" s="141" t="s">
        <v>1997</v>
      </c>
      <c r="Y249" s="28"/>
      <c r="Z249" s="28"/>
    </row>
    <row r="250" spans="12:26" ht="12.75" customHeight="1" x14ac:dyDescent="0.2">
      <c r="L250" s="28" t="s">
        <v>1890</v>
      </c>
      <c r="M250" s="28" t="s">
        <v>1890</v>
      </c>
      <c r="N250" s="28" t="s">
        <v>2182</v>
      </c>
      <c r="O250" s="28" t="s">
        <v>1918</v>
      </c>
      <c r="P250" s="28" t="s">
        <v>1919</v>
      </c>
      <c r="Q250" s="71" t="s">
        <v>2018</v>
      </c>
      <c r="R250" s="28"/>
      <c r="S250" s="141" t="s">
        <v>1998</v>
      </c>
      <c r="T250" s="28" t="s">
        <v>2111</v>
      </c>
      <c r="U250" s="144" t="s">
        <v>1979</v>
      </c>
      <c r="V250" s="28"/>
      <c r="W250" s="28"/>
      <c r="X250" s="141" t="s">
        <v>1998</v>
      </c>
      <c r="Y250" s="28"/>
      <c r="Z250" s="28"/>
    </row>
    <row r="251" spans="12:26" ht="12.75" customHeight="1" x14ac:dyDescent="0.2">
      <c r="L251" s="28" t="s">
        <v>1891</v>
      </c>
      <c r="M251" s="28" t="s">
        <v>1891</v>
      </c>
      <c r="N251" s="28" t="s">
        <v>1891</v>
      </c>
      <c r="O251" s="28" t="s">
        <v>1920</v>
      </c>
      <c r="P251" s="28" t="s">
        <v>1921</v>
      </c>
      <c r="Q251" s="71" t="s">
        <v>1922</v>
      </c>
      <c r="R251" s="28"/>
      <c r="S251" s="141" t="s">
        <v>1999</v>
      </c>
      <c r="T251" s="28" t="s">
        <v>2112</v>
      </c>
      <c r="U251" s="144" t="s">
        <v>1980</v>
      </c>
      <c r="V251" s="28"/>
      <c r="W251" s="28"/>
      <c r="X251" s="141" t="s">
        <v>1999</v>
      </c>
      <c r="Y251" s="28"/>
      <c r="Z251" s="28"/>
    </row>
    <row r="252" spans="12:26" ht="12.75" customHeight="1" x14ac:dyDescent="0.2">
      <c r="L252" s="28" t="s">
        <v>1162</v>
      </c>
      <c r="M252" s="28" t="s">
        <v>1162</v>
      </c>
      <c r="N252" s="28" t="s">
        <v>1163</v>
      </c>
      <c r="O252" s="28" t="s">
        <v>1167</v>
      </c>
      <c r="P252" s="28" t="s">
        <v>1166</v>
      </c>
      <c r="Q252" s="71" t="s">
        <v>1169</v>
      </c>
      <c r="R252" s="28"/>
      <c r="S252" s="141" t="s">
        <v>1561</v>
      </c>
      <c r="T252" s="28" t="s">
        <v>1165</v>
      </c>
      <c r="U252" s="144" t="s">
        <v>1164</v>
      </c>
      <c r="V252" s="28"/>
      <c r="W252" s="28"/>
      <c r="X252" s="141" t="s">
        <v>1561</v>
      </c>
      <c r="Y252" s="28"/>
      <c r="Z252" s="28"/>
    </row>
    <row r="253" spans="12:26" ht="12.75" customHeight="1" x14ac:dyDescent="0.2">
      <c r="L253" s="28" t="s">
        <v>1892</v>
      </c>
      <c r="M253" s="28" t="s">
        <v>1892</v>
      </c>
      <c r="N253" s="28" t="s">
        <v>2183</v>
      </c>
      <c r="O253" s="28" t="s">
        <v>1923</v>
      </c>
      <c r="P253" s="28" t="s">
        <v>1924</v>
      </c>
      <c r="Q253" s="218" t="s">
        <v>2604</v>
      </c>
      <c r="R253" s="28"/>
      <c r="S253" s="141" t="s">
        <v>2000</v>
      </c>
      <c r="T253" s="28" t="s">
        <v>2113</v>
      </c>
      <c r="U253" s="144" t="s">
        <v>1981</v>
      </c>
      <c r="V253" s="28"/>
      <c r="W253" s="28"/>
      <c r="X253" s="141" t="s">
        <v>2000</v>
      </c>
      <c r="Y253" s="28"/>
      <c r="Z253" s="28"/>
    </row>
    <row r="254" spans="12:26" ht="12.75" customHeight="1" x14ac:dyDescent="0.2">
      <c r="L254" s="28" t="s">
        <v>1893</v>
      </c>
      <c r="M254" s="28" t="s">
        <v>1893</v>
      </c>
      <c r="N254" s="28" t="s">
        <v>2184</v>
      </c>
      <c r="O254" s="28" t="s">
        <v>1925</v>
      </c>
      <c r="P254" s="28" t="s">
        <v>1926</v>
      </c>
      <c r="Q254" s="218" t="s">
        <v>2605</v>
      </c>
      <c r="R254" s="28"/>
      <c r="S254" s="141" t="s">
        <v>2001</v>
      </c>
      <c r="T254" s="28" t="s">
        <v>2114</v>
      </c>
      <c r="U254" s="144" t="s">
        <v>1982</v>
      </c>
      <c r="V254" s="28"/>
      <c r="W254" s="28"/>
      <c r="X254" s="141" t="s">
        <v>2001</v>
      </c>
      <c r="Y254" s="28"/>
      <c r="Z254" s="28"/>
    </row>
    <row r="255" spans="12:26" ht="12.75" customHeight="1" x14ac:dyDescent="0.2">
      <c r="L255" s="28" t="s">
        <v>1894</v>
      </c>
      <c r="M255" s="28" t="s">
        <v>1894</v>
      </c>
      <c r="N255" s="28" t="s">
        <v>2185</v>
      </c>
      <c r="O255" s="28" t="s">
        <v>1927</v>
      </c>
      <c r="P255" s="28" t="s">
        <v>1928</v>
      </c>
      <c r="Q255" s="71" t="s">
        <v>2019</v>
      </c>
      <c r="R255" s="28"/>
      <c r="S255" s="141" t="s">
        <v>2002</v>
      </c>
      <c r="T255" s="28" t="s">
        <v>2115</v>
      </c>
      <c r="U255" s="144" t="s">
        <v>1983</v>
      </c>
      <c r="V255" s="28"/>
      <c r="W255" s="28"/>
      <c r="X255" s="141" t="s">
        <v>2002</v>
      </c>
      <c r="Y255" s="28"/>
      <c r="Z255" s="28"/>
    </row>
    <row r="256" spans="12:26" ht="12.75" customHeight="1" x14ac:dyDescent="0.2">
      <c r="L256" s="28" t="s">
        <v>1895</v>
      </c>
      <c r="M256" s="28" t="s">
        <v>1895</v>
      </c>
      <c r="N256" s="28" t="s">
        <v>2186</v>
      </c>
      <c r="O256" s="28" t="s">
        <v>1929</v>
      </c>
      <c r="P256" s="28" t="s">
        <v>1930</v>
      </c>
      <c r="Q256" s="71" t="s">
        <v>2020</v>
      </c>
      <c r="R256" s="28"/>
      <c r="S256" s="28" t="s">
        <v>2051</v>
      </c>
      <c r="T256" s="28" t="s">
        <v>2116</v>
      </c>
      <c r="U256" s="144" t="s">
        <v>1984</v>
      </c>
      <c r="V256" s="28"/>
      <c r="W256" s="28"/>
      <c r="X256" s="28" t="s">
        <v>2051</v>
      </c>
      <c r="Y256" s="28"/>
      <c r="Z256" s="28"/>
    </row>
    <row r="257" spans="12:27" ht="12.75" customHeight="1" x14ac:dyDescent="0.2">
      <c r="L257" s="152" t="s">
        <v>2085</v>
      </c>
      <c r="M257" s="152" t="s">
        <v>1896</v>
      </c>
      <c r="N257" s="28" t="s">
        <v>2187</v>
      </c>
      <c r="O257" s="28" t="s">
        <v>1931</v>
      </c>
      <c r="P257" s="28" t="s">
        <v>1932</v>
      </c>
      <c r="Q257" s="71" t="s">
        <v>2021</v>
      </c>
      <c r="R257" s="28"/>
      <c r="S257" s="28" t="s">
        <v>2052</v>
      </c>
      <c r="T257" s="28" t="s">
        <v>2117</v>
      </c>
      <c r="U257" s="144" t="s">
        <v>1985</v>
      </c>
      <c r="V257" s="28"/>
      <c r="W257" s="28"/>
      <c r="X257" s="28" t="s">
        <v>2052</v>
      </c>
      <c r="Y257" s="28"/>
      <c r="Z257" s="28"/>
    </row>
    <row r="258" spans="12:27" ht="12.75" customHeight="1" x14ac:dyDescent="0.2">
      <c r="L258" s="152" t="s">
        <v>2086</v>
      </c>
      <c r="M258" s="152" t="s">
        <v>1897</v>
      </c>
      <c r="N258" s="28" t="s">
        <v>2188</v>
      </c>
      <c r="O258" s="28" t="s">
        <v>1933</v>
      </c>
      <c r="P258" s="28" t="s">
        <v>1934</v>
      </c>
      <c r="Q258" s="71" t="s">
        <v>2022</v>
      </c>
      <c r="R258" s="28"/>
      <c r="S258" s="28" t="s">
        <v>2003</v>
      </c>
      <c r="T258" s="28" t="s">
        <v>2118</v>
      </c>
      <c r="U258" s="144" t="s">
        <v>1986</v>
      </c>
      <c r="V258" s="28"/>
      <c r="W258" s="28"/>
      <c r="X258" s="28" t="s">
        <v>2003</v>
      </c>
      <c r="Y258" s="28"/>
      <c r="Z258" s="28"/>
    </row>
    <row r="259" spans="12:27" ht="12.75" customHeight="1" x14ac:dyDescent="0.2">
      <c r="L259" s="152" t="s">
        <v>2087</v>
      </c>
      <c r="M259" s="152" t="s">
        <v>1898</v>
      </c>
      <c r="N259" s="28" t="s">
        <v>2189</v>
      </c>
      <c r="O259" s="28" t="s">
        <v>1935</v>
      </c>
      <c r="P259" s="28" t="s">
        <v>1936</v>
      </c>
      <c r="Q259" s="71" t="s">
        <v>2023</v>
      </c>
      <c r="R259" s="28"/>
      <c r="S259" s="28" t="s">
        <v>2053</v>
      </c>
      <c r="T259" s="28" t="s">
        <v>2119</v>
      </c>
      <c r="U259" s="144" t="s">
        <v>1987</v>
      </c>
      <c r="V259" s="28"/>
      <c r="W259" s="28"/>
      <c r="X259" s="28" t="s">
        <v>2053</v>
      </c>
      <c r="Y259" s="28"/>
      <c r="Z259" s="28"/>
    </row>
    <row r="260" spans="12:27" ht="12.75" customHeight="1" x14ac:dyDescent="0.2">
      <c r="L260" s="152" t="s">
        <v>2088</v>
      </c>
      <c r="M260" s="152" t="s">
        <v>1899</v>
      </c>
      <c r="N260" s="28" t="s">
        <v>2190</v>
      </c>
      <c r="O260" s="28" t="s">
        <v>1937</v>
      </c>
      <c r="P260" s="28" t="s">
        <v>1938</v>
      </c>
      <c r="Q260" s="71" t="s">
        <v>2024</v>
      </c>
      <c r="R260" s="28"/>
      <c r="S260" s="28" t="s">
        <v>2054</v>
      </c>
      <c r="T260" s="28" t="s">
        <v>2120</v>
      </c>
      <c r="U260" s="144" t="s">
        <v>1988</v>
      </c>
      <c r="V260" s="28"/>
      <c r="W260" s="28"/>
      <c r="X260" s="28" t="s">
        <v>2054</v>
      </c>
      <c r="Y260" s="28"/>
      <c r="Z260" s="28"/>
    </row>
    <row r="261" spans="12:27" ht="12.75" customHeight="1" x14ac:dyDescent="0.2">
      <c r="L261" s="152" t="s">
        <v>2089</v>
      </c>
      <c r="M261" s="152" t="s">
        <v>1900</v>
      </c>
      <c r="N261" s="28" t="s">
        <v>2191</v>
      </c>
      <c r="O261" s="28" t="s">
        <v>1939</v>
      </c>
      <c r="P261" s="28" t="s">
        <v>1940</v>
      </c>
      <c r="Q261" s="71" t="s">
        <v>2025</v>
      </c>
      <c r="R261" s="28"/>
      <c r="S261" s="28" t="s">
        <v>2055</v>
      </c>
      <c r="T261" s="28" t="s">
        <v>2121</v>
      </c>
      <c r="U261" s="144" t="s">
        <v>1989</v>
      </c>
      <c r="V261" s="28"/>
      <c r="W261" s="28"/>
      <c r="X261" s="28" t="s">
        <v>2055</v>
      </c>
      <c r="Y261" s="28"/>
      <c r="Z261" s="28"/>
    </row>
    <row r="262" spans="12:27" ht="12.75" customHeight="1" x14ac:dyDescent="0.2">
      <c r="L262" s="152" t="s">
        <v>2090</v>
      </c>
      <c r="M262" s="152" t="s">
        <v>1901</v>
      </c>
      <c r="N262" s="28" t="s">
        <v>2192</v>
      </c>
      <c r="O262" s="28" t="s">
        <v>1941</v>
      </c>
      <c r="P262" s="28" t="s">
        <v>1942</v>
      </c>
      <c r="Q262" s="71" t="s">
        <v>2026</v>
      </c>
      <c r="R262" s="28"/>
      <c r="S262" s="28" t="s">
        <v>2056</v>
      </c>
      <c r="T262" s="28" t="s">
        <v>2122</v>
      </c>
      <c r="U262" s="144" t="s">
        <v>1990</v>
      </c>
      <c r="V262" s="28"/>
      <c r="W262" s="28"/>
      <c r="X262" s="28" t="s">
        <v>2056</v>
      </c>
      <c r="Y262" s="28"/>
      <c r="Z262" s="28"/>
    </row>
    <row r="263" spans="12:27" ht="12.75" customHeight="1" x14ac:dyDescent="0.2">
      <c r="L263" s="152" t="s">
        <v>2091</v>
      </c>
      <c r="M263" s="152" t="s">
        <v>1902</v>
      </c>
      <c r="N263" s="28" t="s">
        <v>2193</v>
      </c>
      <c r="O263" s="28" t="s">
        <v>1943</v>
      </c>
      <c r="P263" s="28" t="s">
        <v>1944</v>
      </c>
      <c r="Q263" s="71" t="s">
        <v>2027</v>
      </c>
      <c r="R263" s="28"/>
      <c r="S263" s="28" t="s">
        <v>2057</v>
      </c>
      <c r="T263" s="28" t="s">
        <v>2123</v>
      </c>
      <c r="U263" s="144" t="s">
        <v>1991</v>
      </c>
      <c r="V263" s="28"/>
      <c r="W263" s="28"/>
      <c r="X263" s="28" t="s">
        <v>2057</v>
      </c>
      <c r="Y263" s="28"/>
      <c r="Z263" s="28"/>
    </row>
    <row r="264" spans="12:27" ht="12.75" customHeight="1" x14ac:dyDescent="0.2">
      <c r="L264" s="152" t="s">
        <v>2092</v>
      </c>
      <c r="M264" s="152" t="s">
        <v>1903</v>
      </c>
      <c r="N264" s="28" t="s">
        <v>2194</v>
      </c>
      <c r="O264" s="28" t="s">
        <v>1945</v>
      </c>
      <c r="P264" s="28" t="s">
        <v>1945</v>
      </c>
      <c r="Q264" s="71" t="s">
        <v>2028</v>
      </c>
      <c r="R264" s="28"/>
      <c r="S264" s="28" t="s">
        <v>2058</v>
      </c>
      <c r="T264" s="28" t="s">
        <v>2124</v>
      </c>
      <c r="U264" s="144" t="s">
        <v>1992</v>
      </c>
      <c r="V264" s="28"/>
      <c r="W264" s="28"/>
      <c r="X264" s="28" t="s">
        <v>2058</v>
      </c>
      <c r="Y264" s="28"/>
      <c r="Z264" s="28"/>
    </row>
    <row r="265" spans="12:27" ht="12.75" customHeight="1" x14ac:dyDescent="0.2">
      <c r="L265" s="152" t="s">
        <v>2093</v>
      </c>
      <c r="M265" s="152" t="s">
        <v>1904</v>
      </c>
      <c r="N265" s="28" t="s">
        <v>2195</v>
      </c>
      <c r="O265" s="28" t="s">
        <v>1946</v>
      </c>
      <c r="P265" s="28" t="s">
        <v>1947</v>
      </c>
      <c r="Q265" s="71" t="s">
        <v>2029</v>
      </c>
      <c r="R265" s="28"/>
      <c r="S265" s="28" t="s">
        <v>2059</v>
      </c>
      <c r="T265" s="28" t="s">
        <v>2125</v>
      </c>
      <c r="U265" s="144" t="s">
        <v>1993</v>
      </c>
      <c r="V265" s="28"/>
      <c r="W265" s="28"/>
      <c r="X265" s="28" t="s">
        <v>2059</v>
      </c>
      <c r="Y265" s="28"/>
      <c r="Z265" s="28"/>
    </row>
    <row r="266" spans="12:27" ht="12.75" customHeight="1" x14ac:dyDescent="0.2">
      <c r="L266" s="28"/>
      <c r="M266" s="28"/>
      <c r="N266" s="28"/>
      <c r="O266" s="28"/>
      <c r="P266" s="28"/>
      <c r="Q266" s="71"/>
      <c r="R266" s="28"/>
      <c r="S266" s="28"/>
      <c r="T266" s="28"/>
      <c r="U266" s="28"/>
      <c r="V266" s="28"/>
      <c r="W266" s="28"/>
      <c r="X266" s="28"/>
      <c r="Y266" s="28"/>
      <c r="Z266" s="28"/>
    </row>
    <row r="267" spans="12:27" ht="12.75" customHeight="1" x14ac:dyDescent="0.2">
      <c r="L267" s="28" t="s">
        <v>1948</v>
      </c>
      <c r="M267" s="28" t="s">
        <v>1948</v>
      </c>
      <c r="N267" s="28" t="s">
        <v>1949</v>
      </c>
      <c r="O267" s="28" t="s">
        <v>1950</v>
      </c>
      <c r="P267" s="28" t="s">
        <v>1951</v>
      </c>
      <c r="Q267" s="218" t="s">
        <v>2606</v>
      </c>
      <c r="R267" s="28"/>
      <c r="S267" s="28" t="s">
        <v>2004</v>
      </c>
      <c r="T267" s="143" t="s">
        <v>2126</v>
      </c>
      <c r="U267" s="28" t="s">
        <v>1974</v>
      </c>
      <c r="V267" s="28"/>
      <c r="W267" s="28"/>
      <c r="X267" s="28" t="s">
        <v>2004</v>
      </c>
      <c r="Y267" s="28"/>
      <c r="Z267" s="28"/>
    </row>
    <row r="268" spans="12:27" ht="12.75" customHeight="1" x14ac:dyDescent="0.2">
      <c r="L268" s="25" t="s">
        <v>2210</v>
      </c>
      <c r="M268" s="32" t="s">
        <v>2206</v>
      </c>
      <c r="N268" s="32" t="s">
        <v>2207</v>
      </c>
      <c r="O268" s="28" t="s">
        <v>2209</v>
      </c>
      <c r="P268" s="25" t="s">
        <v>2208</v>
      </c>
      <c r="Q268" s="219" t="s">
        <v>2607</v>
      </c>
    </row>
    <row r="269" spans="12:27" ht="12.75" customHeight="1" x14ac:dyDescent="0.2">
      <c r="L269" s="25" t="s">
        <v>2229</v>
      </c>
      <c r="M269" s="161" t="s">
        <v>2230</v>
      </c>
      <c r="N269" s="32" t="s">
        <v>2231</v>
      </c>
      <c r="O269" s="25" t="s">
        <v>2232</v>
      </c>
      <c r="P269" s="25" t="s">
        <v>2233</v>
      </c>
      <c r="Q269" s="31" t="s">
        <v>2234</v>
      </c>
      <c r="S269" s="25" t="s">
        <v>2229</v>
      </c>
      <c r="T269" s="28" t="s">
        <v>2235</v>
      </c>
      <c r="U269" s="31" t="s">
        <v>2236</v>
      </c>
      <c r="X269" s="25" t="s">
        <v>2229</v>
      </c>
    </row>
    <row r="270" spans="12:27" ht="12.75" customHeight="1" x14ac:dyDescent="0.2">
      <c r="L270" s="165" t="s">
        <v>2242</v>
      </c>
      <c r="M270" s="165" t="s">
        <v>2242</v>
      </c>
      <c r="N270" t="s">
        <v>2243</v>
      </c>
      <c r="O270" t="s">
        <v>2244</v>
      </c>
      <c r="P270" t="s">
        <v>2245</v>
      </c>
      <c r="Q270" t="s">
        <v>2246</v>
      </c>
      <c r="R270"/>
      <c r="S270" t="s">
        <v>2247</v>
      </c>
      <c r="T270" t="s">
        <v>2248</v>
      </c>
      <c r="U270" t="s">
        <v>2249</v>
      </c>
      <c r="V270"/>
      <c r="W270"/>
      <c r="X270" t="s">
        <v>2247</v>
      </c>
      <c r="Y270"/>
      <c r="Z270"/>
      <c r="AA270"/>
    </row>
    <row r="271" spans="12:27" ht="12.75" customHeight="1" x14ac:dyDescent="0.2">
      <c r="L271" s="84" t="s">
        <v>2250</v>
      </c>
      <c r="M271" s="84" t="s">
        <v>2250</v>
      </c>
      <c r="N271" t="s">
        <v>2251</v>
      </c>
      <c r="O271" t="s">
        <v>2252</v>
      </c>
      <c r="P271" t="s">
        <v>2253</v>
      </c>
      <c r="Q271" s="220" t="s">
        <v>2631</v>
      </c>
      <c r="R271"/>
      <c r="S271" t="s">
        <v>2654</v>
      </c>
      <c r="T271" t="s">
        <v>2254</v>
      </c>
      <c r="U271" t="s">
        <v>2255</v>
      </c>
      <c r="V271"/>
      <c r="W271"/>
      <c r="X271" t="s">
        <v>2655</v>
      </c>
      <c r="Y271"/>
      <c r="Z271"/>
      <c r="AA271"/>
    </row>
    <row r="272" spans="12:27" ht="12.75" customHeight="1" x14ac:dyDescent="0.2">
      <c r="L272" s="166" t="s">
        <v>2256</v>
      </c>
      <c r="M272" s="166" t="s">
        <v>2257</v>
      </c>
      <c r="N272" t="s">
        <v>2258</v>
      </c>
      <c r="O272" t="s">
        <v>2259</v>
      </c>
      <c r="P272" t="s">
        <v>2260</v>
      </c>
      <c r="Q272" t="s">
        <v>2261</v>
      </c>
      <c r="R272"/>
      <c r="S272" t="s">
        <v>2262</v>
      </c>
      <c r="T272" t="s">
        <v>2263</v>
      </c>
      <c r="U272" t="s">
        <v>2264</v>
      </c>
      <c r="V272"/>
      <c r="W272"/>
      <c r="X272" t="s">
        <v>2262</v>
      </c>
      <c r="Y272"/>
      <c r="Z272"/>
      <c r="AA272"/>
    </row>
    <row r="273" spans="12:27" ht="12.75" customHeight="1" x14ac:dyDescent="0.2">
      <c r="L273" s="167" t="s">
        <v>2265</v>
      </c>
      <c r="M273" s="167" t="s">
        <v>2265</v>
      </c>
      <c r="N273" t="s">
        <v>2266</v>
      </c>
      <c r="O273" t="s">
        <v>2267</v>
      </c>
      <c r="P273" t="s">
        <v>2268</v>
      </c>
      <c r="Q273" t="s">
        <v>2269</v>
      </c>
      <c r="R273"/>
      <c r="S273" t="s">
        <v>2270</v>
      </c>
      <c r="T273" t="s">
        <v>2271</v>
      </c>
      <c r="U273" t="s">
        <v>2272</v>
      </c>
      <c r="V273"/>
      <c r="W273"/>
      <c r="X273" t="s">
        <v>2270</v>
      </c>
      <c r="Y273"/>
      <c r="Z273"/>
      <c r="AA273"/>
    </row>
    <row r="274" spans="12:27" ht="12.75" customHeight="1" x14ac:dyDescent="0.2">
      <c r="L274" s="167" t="s">
        <v>2273</v>
      </c>
      <c r="M274" s="167" t="s">
        <v>2273</v>
      </c>
      <c r="N274" t="s">
        <v>2274</v>
      </c>
      <c r="O274" t="s">
        <v>2275</v>
      </c>
      <c r="P274" t="s">
        <v>2275</v>
      </c>
      <c r="Q274" t="s">
        <v>2276</v>
      </c>
      <c r="R274"/>
      <c r="S274" t="s">
        <v>2277</v>
      </c>
      <c r="T274" t="s">
        <v>2278</v>
      </c>
      <c r="U274" t="s">
        <v>2279</v>
      </c>
      <c r="V274"/>
      <c r="W274"/>
      <c r="X274" t="s">
        <v>2277</v>
      </c>
      <c r="Y274"/>
      <c r="Z274"/>
      <c r="AA274"/>
    </row>
    <row r="275" spans="12:27" ht="12.75" customHeight="1" x14ac:dyDescent="0.2">
      <c r="L275" s="214" t="s">
        <v>2280</v>
      </c>
      <c r="M275" s="214" t="s">
        <v>2422</v>
      </c>
      <c r="N275" t="s">
        <v>2423</v>
      </c>
      <c r="O275" t="s">
        <v>2281</v>
      </c>
      <c r="P275" t="s">
        <v>2282</v>
      </c>
      <c r="Q275" t="s">
        <v>2283</v>
      </c>
      <c r="R275"/>
      <c r="S275" t="s">
        <v>2284</v>
      </c>
      <c r="T275" t="s">
        <v>2285</v>
      </c>
      <c r="U275" t="s">
        <v>2286</v>
      </c>
      <c r="V275"/>
      <c r="W275"/>
      <c r="X275" t="s">
        <v>2284</v>
      </c>
      <c r="Y275"/>
      <c r="Z275"/>
      <c r="AA275"/>
    </row>
    <row r="276" spans="12:27" ht="12.75" customHeight="1" x14ac:dyDescent="0.2">
      <c r="L276" s="214" t="s">
        <v>2287</v>
      </c>
      <c r="M276" s="214" t="s">
        <v>2288</v>
      </c>
      <c r="N276" t="s">
        <v>2289</v>
      </c>
      <c r="O276" t="s">
        <v>2290</v>
      </c>
      <c r="P276" t="s">
        <v>2291</v>
      </c>
      <c r="Q276" t="s">
        <v>2292</v>
      </c>
      <c r="R276"/>
      <c r="S276" t="s">
        <v>2293</v>
      </c>
      <c r="T276" t="s">
        <v>2294</v>
      </c>
      <c r="U276" t="s">
        <v>2295</v>
      </c>
      <c r="V276"/>
      <c r="W276"/>
      <c r="X276" t="s">
        <v>2296</v>
      </c>
      <c r="Y276"/>
      <c r="Z276"/>
      <c r="AA276"/>
    </row>
    <row r="277" spans="12:27" ht="12.75" customHeight="1" x14ac:dyDescent="0.2">
      <c r="L277" s="214" t="s">
        <v>2297</v>
      </c>
      <c r="M277" s="214" t="s">
        <v>2297</v>
      </c>
      <c r="N277" t="s">
        <v>2298</v>
      </c>
      <c r="O277" t="s">
        <v>2299</v>
      </c>
      <c r="P277" t="s">
        <v>2300</v>
      </c>
      <c r="Q277" t="s">
        <v>2301</v>
      </c>
      <c r="R277"/>
      <c r="S277" t="s">
        <v>2302</v>
      </c>
      <c r="T277" t="s">
        <v>2303</v>
      </c>
      <c r="U277" t="s">
        <v>2304</v>
      </c>
      <c r="V277"/>
      <c r="W277"/>
      <c r="X277" t="s">
        <v>2302</v>
      </c>
      <c r="Y277"/>
      <c r="Z277"/>
      <c r="AA277"/>
    </row>
    <row r="278" spans="12:27" ht="12.75" customHeight="1" x14ac:dyDescent="0.2">
      <c r="L278" s="214" t="s">
        <v>2305</v>
      </c>
      <c r="M278" s="214" t="s">
        <v>2306</v>
      </c>
      <c r="N278" t="s">
        <v>2307</v>
      </c>
      <c r="O278" t="s">
        <v>2308</v>
      </c>
      <c r="P278" t="s">
        <v>2309</v>
      </c>
      <c r="Q278" t="s">
        <v>2310</v>
      </c>
      <c r="R278"/>
      <c r="S278" t="s">
        <v>2311</v>
      </c>
      <c r="T278" t="s">
        <v>2312</v>
      </c>
      <c r="U278" t="s">
        <v>2313</v>
      </c>
      <c r="V278"/>
      <c r="W278"/>
      <c r="X278" t="s">
        <v>2311</v>
      </c>
      <c r="Y278"/>
      <c r="Z278"/>
      <c r="AA278"/>
    </row>
    <row r="279" spans="12:27" ht="12.75" customHeight="1" x14ac:dyDescent="0.2">
      <c r="L279" s="214" t="s">
        <v>2314</v>
      </c>
      <c r="M279" s="214" t="s">
        <v>2315</v>
      </c>
      <c r="N279" t="s">
        <v>2316</v>
      </c>
      <c r="O279" t="s">
        <v>2317</v>
      </c>
      <c r="P279" t="s">
        <v>2318</v>
      </c>
      <c r="Q279" t="s">
        <v>2319</v>
      </c>
      <c r="R279"/>
      <c r="S279" t="s">
        <v>2320</v>
      </c>
      <c r="T279" t="s">
        <v>2321</v>
      </c>
      <c r="U279" t="s">
        <v>2322</v>
      </c>
      <c r="V279"/>
      <c r="W279"/>
      <c r="X279" t="s">
        <v>2320</v>
      </c>
      <c r="Y279"/>
      <c r="Z279"/>
      <c r="AA279"/>
    </row>
    <row r="280" spans="12:27" ht="12.75" customHeight="1" x14ac:dyDescent="0.3">
      <c r="L280" s="167" t="s">
        <v>2323</v>
      </c>
      <c r="M280" s="167" t="s">
        <v>2323</v>
      </c>
      <c r="N280" t="s">
        <v>2324</v>
      </c>
      <c r="O280" t="s">
        <v>2325</v>
      </c>
      <c r="P280" t="s">
        <v>2326</v>
      </c>
      <c r="Q280" t="s">
        <v>2327</v>
      </c>
      <c r="R280"/>
      <c r="S280" t="s">
        <v>2328</v>
      </c>
      <c r="T280" t="s">
        <v>2329</v>
      </c>
      <c r="U280" t="s">
        <v>2330</v>
      </c>
      <c r="V280"/>
      <c r="W280"/>
      <c r="X280" t="s">
        <v>2328</v>
      </c>
      <c r="Y280"/>
      <c r="Z280"/>
      <c r="AA280"/>
    </row>
    <row r="281" spans="12:27" ht="12.75" customHeight="1" x14ac:dyDescent="0.2">
      <c r="L281" s="214" t="s">
        <v>2331</v>
      </c>
      <c r="M281" s="214" t="s">
        <v>2332</v>
      </c>
      <c r="N281" t="s">
        <v>2333</v>
      </c>
      <c r="O281" t="s">
        <v>2334</v>
      </c>
      <c r="P281" t="s">
        <v>2335</v>
      </c>
      <c r="Q281" s="220" t="s">
        <v>2608</v>
      </c>
      <c r="R281"/>
      <c r="S281" t="s">
        <v>2336</v>
      </c>
      <c r="T281" t="s">
        <v>2337</v>
      </c>
      <c r="U281" t="s">
        <v>2338</v>
      </c>
      <c r="V281"/>
      <c r="W281"/>
      <c r="X281" t="s">
        <v>2336</v>
      </c>
      <c r="Y281"/>
      <c r="Z281"/>
      <c r="AA281"/>
    </row>
    <row r="282" spans="12:27" ht="12.75" customHeight="1" x14ac:dyDescent="0.2">
      <c r="L282" t="s">
        <v>2339</v>
      </c>
      <c r="M282" t="s">
        <v>2339</v>
      </c>
      <c r="N282" t="s">
        <v>2340</v>
      </c>
      <c r="O282" t="s">
        <v>2341</v>
      </c>
      <c r="P282" t="s">
        <v>2342</v>
      </c>
      <c r="Q282" s="220" t="s">
        <v>2609</v>
      </c>
      <c r="R282"/>
      <c r="S282" t="s">
        <v>2343</v>
      </c>
      <c r="T282" t="s">
        <v>2344</v>
      </c>
      <c r="U282" t="s">
        <v>2345</v>
      </c>
      <c r="V282"/>
      <c r="W282"/>
      <c r="X282" t="s">
        <v>2343</v>
      </c>
      <c r="Y282"/>
      <c r="Z282"/>
      <c r="AA282"/>
    </row>
    <row r="283" spans="12:27" ht="12.75" customHeight="1" x14ac:dyDescent="0.2">
      <c r="L283" t="s">
        <v>2346</v>
      </c>
      <c r="M283" t="s">
        <v>2346</v>
      </c>
      <c r="N283" t="s">
        <v>2347</v>
      </c>
      <c r="O283" t="s">
        <v>2348</v>
      </c>
      <c r="P283" t="s">
        <v>2349</v>
      </c>
      <c r="Q283" s="220" t="s">
        <v>2346</v>
      </c>
      <c r="R283"/>
      <c r="S283" t="s">
        <v>2350</v>
      </c>
      <c r="T283" t="s">
        <v>2351</v>
      </c>
      <c r="U283" t="s">
        <v>2352</v>
      </c>
      <c r="V283"/>
      <c r="W283"/>
      <c r="X283" t="s">
        <v>2350</v>
      </c>
      <c r="Y283"/>
      <c r="Z283"/>
      <c r="AA283"/>
    </row>
    <row r="284" spans="12:27" ht="12.75" customHeight="1" x14ac:dyDescent="0.2">
      <c r="L284" t="s">
        <v>2353</v>
      </c>
      <c r="M284" t="s">
        <v>2417</v>
      </c>
      <c r="N284" s="84" t="s">
        <v>2437</v>
      </c>
      <c r="O284" s="84" t="s">
        <v>2418</v>
      </c>
      <c r="P284" s="84" t="s">
        <v>2440</v>
      </c>
      <c r="Q284" s="221" t="s">
        <v>2610</v>
      </c>
      <c r="R284" s="168"/>
      <c r="S284" s="84" t="s">
        <v>2441</v>
      </c>
      <c r="T284" t="s">
        <v>2419</v>
      </c>
      <c r="U284" s="84" t="s">
        <v>2442</v>
      </c>
      <c r="V284" t="s">
        <v>2420</v>
      </c>
      <c r="W284" t="s">
        <v>1082</v>
      </c>
      <c r="X284" s="84" t="s">
        <v>2441</v>
      </c>
      <c r="Y284" t="s">
        <v>2421</v>
      </c>
      <c r="Z284"/>
      <c r="AA284"/>
    </row>
    <row r="285" spans="12:27" ht="12.75" customHeight="1" x14ac:dyDescent="0.2">
      <c r="L285" t="s">
        <v>2354</v>
      </c>
      <c r="M285" t="s">
        <v>2461</v>
      </c>
      <c r="N285" s="84" t="s">
        <v>2460</v>
      </c>
      <c r="O285" s="84" t="s">
        <v>2459</v>
      </c>
      <c r="P285" s="84" t="s">
        <v>2459</v>
      </c>
      <c r="Q285" s="222" t="s">
        <v>2611</v>
      </c>
      <c r="R285"/>
      <c r="S285" s="84" t="s">
        <v>2456</v>
      </c>
      <c r="T285" s="84" t="s">
        <v>2458</v>
      </c>
      <c r="U285" s="84" t="s">
        <v>2457</v>
      </c>
      <c r="V285"/>
      <c r="W285"/>
      <c r="X285" s="84" t="s">
        <v>2456</v>
      </c>
      <c r="Y285"/>
      <c r="Z285"/>
      <c r="AA285"/>
    </row>
    <row r="286" spans="12:27" ht="12.75" customHeight="1" x14ac:dyDescent="0.2">
      <c r="L286" t="s">
        <v>2355</v>
      </c>
      <c r="M286" t="s">
        <v>2398</v>
      </c>
      <c r="N286" s="84" t="s">
        <v>2438</v>
      </c>
      <c r="O286" s="84" t="s">
        <v>2356</v>
      </c>
      <c r="P286" s="84" t="s">
        <v>2357</v>
      </c>
      <c r="Q286" s="222" t="s">
        <v>2629</v>
      </c>
      <c r="R286"/>
      <c r="S286" s="84" t="s">
        <v>2462</v>
      </c>
      <c r="T286" s="84" t="s">
        <v>2359</v>
      </c>
      <c r="U286" s="84" t="s">
        <v>2360</v>
      </c>
      <c r="V286"/>
      <c r="W286"/>
      <c r="X286" s="84" t="s">
        <v>2358</v>
      </c>
      <c r="Y286"/>
      <c r="Z286"/>
      <c r="AA286"/>
    </row>
    <row r="287" spans="12:27" ht="12.75" customHeight="1" x14ac:dyDescent="0.2">
      <c r="L287" t="s">
        <v>2361</v>
      </c>
      <c r="M287" t="s">
        <v>2362</v>
      </c>
      <c r="N287" s="84" t="s">
        <v>2425</v>
      </c>
      <c r="O287" s="84" t="s">
        <v>2424</v>
      </c>
      <c r="P287" s="84" t="s">
        <v>2426</v>
      </c>
      <c r="Q287" s="222" t="s">
        <v>2612</v>
      </c>
      <c r="R287"/>
      <c r="S287" s="84" t="s">
        <v>2427</v>
      </c>
      <c r="T287" s="84" t="s">
        <v>2428</v>
      </c>
      <c r="U287" s="84" t="s">
        <v>2363</v>
      </c>
      <c r="V287"/>
      <c r="W287"/>
      <c r="X287" s="84" t="s">
        <v>2429</v>
      </c>
      <c r="Y287"/>
      <c r="Z287"/>
      <c r="AA287"/>
    </row>
    <row r="288" spans="12:27" ht="12.75" customHeight="1" x14ac:dyDescent="0.2">
      <c r="L288" t="s">
        <v>2364</v>
      </c>
      <c r="M288" t="s">
        <v>2364</v>
      </c>
      <c r="N288" t="s">
        <v>2364</v>
      </c>
      <c r="O288" s="83" t="s">
        <v>2364</v>
      </c>
      <c r="P288" s="83" t="s">
        <v>2364</v>
      </c>
      <c r="Q288" s="83" t="s">
        <v>2364</v>
      </c>
      <c r="R288"/>
      <c r="S288" s="83" t="s">
        <v>2364</v>
      </c>
      <c r="T288" s="83" t="s">
        <v>2364</v>
      </c>
      <c r="U288" s="83" t="s">
        <v>2364</v>
      </c>
      <c r="V288"/>
      <c r="W288"/>
      <c r="X288" s="83" t="s">
        <v>2364</v>
      </c>
      <c r="Y288"/>
      <c r="Z288"/>
      <c r="AA288"/>
    </row>
    <row r="289" spans="12:27" ht="12.75" customHeight="1" x14ac:dyDescent="0.2">
      <c r="L289" t="s">
        <v>2365</v>
      </c>
      <c r="M289" t="s">
        <v>2439</v>
      </c>
      <c r="N289" t="s">
        <v>2366</v>
      </c>
      <c r="O289" t="s">
        <v>2367</v>
      </c>
      <c r="P289" t="s">
        <v>2368</v>
      </c>
      <c r="Q289" s="220" t="s">
        <v>2613</v>
      </c>
      <c r="R289"/>
      <c r="S289" s="84" t="s">
        <v>2443</v>
      </c>
      <c r="T289" s="84" t="s">
        <v>2463</v>
      </c>
      <c r="U289" s="84" t="s">
        <v>2369</v>
      </c>
      <c r="V289"/>
      <c r="W289"/>
      <c r="X289" s="84" t="s">
        <v>2443</v>
      </c>
      <c r="Y289"/>
      <c r="Z289"/>
      <c r="AA289"/>
    </row>
    <row r="290" spans="12:27" ht="12.75" customHeight="1" x14ac:dyDescent="0.2">
      <c r="L290" t="s">
        <v>2370</v>
      </c>
      <c r="M290" t="s">
        <v>2370</v>
      </c>
      <c r="N290" t="s">
        <v>2370</v>
      </c>
      <c r="O290" t="s">
        <v>2370</v>
      </c>
      <c r="P290" t="s">
        <v>2370</v>
      </c>
      <c r="Q290" s="220" t="s">
        <v>2630</v>
      </c>
      <c r="R290" t="s">
        <v>2370</v>
      </c>
      <c r="S290" t="s">
        <v>2370</v>
      </c>
      <c r="T290" t="s">
        <v>2370</v>
      </c>
      <c r="U290" t="s">
        <v>2370</v>
      </c>
      <c r="V290" t="s">
        <v>2370</v>
      </c>
      <c r="W290" t="s">
        <v>2370</v>
      </c>
      <c r="X290" t="s">
        <v>2370</v>
      </c>
      <c r="Y290"/>
      <c r="Z290"/>
      <c r="AA290"/>
    </row>
    <row r="291" spans="12:27" ht="12.75" customHeight="1" x14ac:dyDescent="0.2">
      <c r="L291" t="s">
        <v>2371</v>
      </c>
      <c r="M291" t="s">
        <v>2413</v>
      </c>
      <c r="N291" s="84" t="s">
        <v>2430</v>
      </c>
      <c r="O291" s="84" t="s">
        <v>2432</v>
      </c>
      <c r="P291" s="84" t="s">
        <v>2431</v>
      </c>
      <c r="Q291" s="222" t="s">
        <v>2614</v>
      </c>
      <c r="R291"/>
      <c r="S291" s="84" t="s">
        <v>2414</v>
      </c>
      <c r="T291" s="84" t="s">
        <v>2415</v>
      </c>
      <c r="U291" s="84" t="s">
        <v>2416</v>
      </c>
      <c r="V291"/>
      <c r="W291"/>
      <c r="X291" s="84" t="s">
        <v>2414</v>
      </c>
      <c r="Y291"/>
      <c r="Z291"/>
      <c r="AA291"/>
    </row>
    <row r="292" spans="12:27" ht="12.75" customHeight="1" x14ac:dyDescent="0.2">
      <c r="L292" t="s">
        <v>2372</v>
      </c>
      <c r="M292" t="s">
        <v>2373</v>
      </c>
      <c r="N292" s="84" t="s">
        <v>2374</v>
      </c>
      <c r="O292" s="84" t="s">
        <v>2375</v>
      </c>
      <c r="P292" s="84" t="s">
        <v>2376</v>
      </c>
      <c r="Q292" s="222" t="s">
        <v>2615</v>
      </c>
      <c r="R292"/>
      <c r="S292" s="84" t="s">
        <v>2377</v>
      </c>
      <c r="T292" s="84" t="s">
        <v>2378</v>
      </c>
      <c r="U292" s="84" t="s">
        <v>2379</v>
      </c>
      <c r="V292"/>
      <c r="W292"/>
      <c r="X292" s="84" t="s">
        <v>2377</v>
      </c>
      <c r="Y292"/>
      <c r="Z292"/>
      <c r="AA292"/>
    </row>
    <row r="293" spans="12:27" ht="12.75" customHeight="1" x14ac:dyDescent="0.2">
      <c r="L293" t="s">
        <v>2380</v>
      </c>
      <c r="M293" t="s">
        <v>2381</v>
      </c>
      <c r="N293" s="84" t="s">
        <v>2433</v>
      </c>
      <c r="O293" s="84" t="s">
        <v>2434</v>
      </c>
      <c r="P293" s="84" t="s">
        <v>2435</v>
      </c>
      <c r="Q293" s="222" t="s">
        <v>2633</v>
      </c>
      <c r="R293"/>
      <c r="S293" s="84" t="s">
        <v>2382</v>
      </c>
      <c r="T293" s="84" t="s">
        <v>2436</v>
      </c>
      <c r="U293" s="84" t="s">
        <v>2383</v>
      </c>
      <c r="V293"/>
      <c r="W293"/>
      <c r="X293" s="84" t="s">
        <v>2382</v>
      </c>
      <c r="Y293"/>
      <c r="Z293"/>
      <c r="AA293"/>
    </row>
    <row r="294" spans="12:27" ht="12.75" customHeight="1" x14ac:dyDescent="0.2">
      <c r="L294" t="s">
        <v>2384</v>
      </c>
      <c r="M294" t="s">
        <v>2385</v>
      </c>
      <c r="N294" s="84" t="s">
        <v>2452</v>
      </c>
      <c r="O294" s="84" t="s">
        <v>2453</v>
      </c>
      <c r="P294" s="84" t="s">
        <v>2454</v>
      </c>
      <c r="Q294" s="222" t="s">
        <v>2616</v>
      </c>
      <c r="R294"/>
      <c r="S294" s="84" t="s">
        <v>2386</v>
      </c>
      <c r="T294" s="84" t="s">
        <v>2455</v>
      </c>
      <c r="U294" s="84" t="s">
        <v>2387</v>
      </c>
      <c r="V294"/>
      <c r="W294"/>
      <c r="X294" s="84" t="s">
        <v>2386</v>
      </c>
      <c r="Y294"/>
      <c r="Z294"/>
      <c r="AA294"/>
    </row>
    <row r="295" spans="12:27" ht="12.75" customHeight="1" x14ac:dyDescent="0.25">
      <c r="L295" s="235" t="s">
        <v>2388</v>
      </c>
      <c r="M295" s="235" t="s">
        <v>2388</v>
      </c>
      <c r="N295" s="236" t="s">
        <v>2389</v>
      </c>
      <c r="O295" s="237" t="s">
        <v>2390</v>
      </c>
      <c r="P295" s="237" t="s">
        <v>2390</v>
      </c>
      <c r="Q295" s="236" t="s">
        <v>2391</v>
      </c>
      <c r="R295" s="237"/>
      <c r="S295" s="236" t="s">
        <v>2392</v>
      </c>
      <c r="T295" s="236" t="s">
        <v>2393</v>
      </c>
      <c r="U295" s="236" t="s">
        <v>2394</v>
      </c>
      <c r="V295" s="237"/>
      <c r="W295" s="237"/>
      <c r="X295" s="236" t="s">
        <v>2392</v>
      </c>
      <c r="Y295"/>
      <c r="Z295"/>
      <c r="AA295"/>
    </row>
    <row r="296" spans="12:27" ht="12.75" customHeight="1" x14ac:dyDescent="0.2">
      <c r="L296" s="84" t="s">
        <v>2213</v>
      </c>
      <c r="M296" s="84" t="s">
        <v>2213</v>
      </c>
      <c r="N296" s="84" t="s">
        <v>2395</v>
      </c>
      <c r="O296" s="84" t="s">
        <v>2215</v>
      </c>
      <c r="P296" s="84" t="s">
        <v>2216</v>
      </c>
      <c r="Q296" s="222" t="s">
        <v>2597</v>
      </c>
      <c r="R296" t="s">
        <v>2228</v>
      </c>
      <c r="S296" s="84" t="s">
        <v>2217</v>
      </c>
      <c r="T296" s="84" t="s">
        <v>2226</v>
      </c>
      <c r="U296" s="84" t="s">
        <v>2396</v>
      </c>
      <c r="V296" t="s">
        <v>2397</v>
      </c>
      <c r="W296" t="s">
        <v>543</v>
      </c>
      <c r="X296" s="84" t="s">
        <v>2217</v>
      </c>
      <c r="Y296" t="s">
        <v>544</v>
      </c>
      <c r="Z296"/>
      <c r="AA296"/>
    </row>
    <row r="297" spans="12:27" ht="12.75" customHeight="1" x14ac:dyDescent="0.2">
      <c r="L297" s="25" t="s">
        <v>2464</v>
      </c>
      <c r="M297" s="25" t="s">
        <v>2465</v>
      </c>
      <c r="N297" s="31" t="s">
        <v>2466</v>
      </c>
      <c r="O297" s="31" t="s">
        <v>2467</v>
      </c>
      <c r="P297" s="31" t="s">
        <v>2468</v>
      </c>
      <c r="Q297" s="31" t="s">
        <v>2469</v>
      </c>
      <c r="S297" s="31" t="s">
        <v>2470</v>
      </c>
      <c r="T297" s="31" t="s">
        <v>2471</v>
      </c>
      <c r="U297" s="31" t="s">
        <v>2472</v>
      </c>
      <c r="X297" s="25" t="s">
        <v>2470</v>
      </c>
    </row>
    <row r="298" spans="12:27" ht="12.75" customHeight="1" x14ac:dyDescent="0.2">
      <c r="L298" s="25" t="s">
        <v>2479</v>
      </c>
      <c r="M298" s="25" t="s">
        <v>2481</v>
      </c>
      <c r="N298" s="31" t="s">
        <v>2483</v>
      </c>
      <c r="O298" s="31" t="s">
        <v>2485</v>
      </c>
      <c r="P298" s="31" t="s">
        <v>2485</v>
      </c>
      <c r="Q298" s="31" t="s">
        <v>2488</v>
      </c>
      <c r="S298" s="31" t="s">
        <v>2481</v>
      </c>
      <c r="T298" s="31" t="s">
        <v>2491</v>
      </c>
      <c r="U298" s="31" t="s">
        <v>2492</v>
      </c>
      <c r="X298" s="31" t="s">
        <v>2481</v>
      </c>
    </row>
    <row r="299" spans="12:27" ht="12.75" customHeight="1" x14ac:dyDescent="0.2">
      <c r="L299" s="25" t="s">
        <v>2480</v>
      </c>
      <c r="M299" s="25" t="s">
        <v>2482</v>
      </c>
      <c r="N299" s="31" t="s">
        <v>2484</v>
      </c>
      <c r="O299" s="31" t="s">
        <v>2486</v>
      </c>
      <c r="P299" s="31" t="s">
        <v>2486</v>
      </c>
      <c r="Q299" s="31" t="s">
        <v>2487</v>
      </c>
      <c r="S299" s="31" t="s">
        <v>2489</v>
      </c>
      <c r="T299" s="31" t="s">
        <v>2490</v>
      </c>
      <c r="U299" s="31" t="s">
        <v>2482</v>
      </c>
      <c r="X299" s="31" t="s">
        <v>2489</v>
      </c>
    </row>
    <row r="300" spans="12:27" ht="12.75" customHeight="1" x14ac:dyDescent="0.2">
      <c r="L300" s="25" t="s">
        <v>2494</v>
      </c>
      <c r="M300" s="25" t="s">
        <v>2495</v>
      </c>
      <c r="N300" s="31" t="s">
        <v>2496</v>
      </c>
      <c r="O300" s="31" t="s">
        <v>2497</v>
      </c>
      <c r="P300" s="31" t="s">
        <v>2497</v>
      </c>
      <c r="Q300" s="31" t="s">
        <v>2498</v>
      </c>
      <c r="S300" s="31" t="s">
        <v>2500</v>
      </c>
      <c r="T300" s="31" t="s">
        <v>2501</v>
      </c>
      <c r="U300" s="31" t="s">
        <v>2499</v>
      </c>
      <c r="X300" s="31" t="s">
        <v>2500</v>
      </c>
    </row>
    <row r="301" spans="12:27" ht="12.75" customHeight="1" x14ac:dyDescent="0.2">
      <c r="L301" s="25" t="s">
        <v>2502</v>
      </c>
      <c r="M301" s="25" t="s">
        <v>2502</v>
      </c>
      <c r="N301" s="31" t="s">
        <v>2505</v>
      </c>
      <c r="O301" s="31" t="s">
        <v>2503</v>
      </c>
      <c r="P301" s="31" t="s">
        <v>2503</v>
      </c>
      <c r="Q301" s="31" t="s">
        <v>2506</v>
      </c>
      <c r="S301" s="31" t="s">
        <v>2653</v>
      </c>
      <c r="T301" s="31" t="s">
        <v>2504</v>
      </c>
      <c r="U301" s="31" t="s">
        <v>2507</v>
      </c>
      <c r="X301" s="31" t="s">
        <v>2653</v>
      </c>
    </row>
    <row r="302" spans="12:27" ht="12.75" customHeight="1" x14ac:dyDescent="0.2">
      <c r="L302" s="208" t="s">
        <v>2508</v>
      </c>
      <c r="M302" s="208" t="s">
        <v>2508</v>
      </c>
      <c r="N302" s="208" t="s">
        <v>2515</v>
      </c>
      <c r="O302" s="208" t="s">
        <v>2509</v>
      </c>
      <c r="P302" s="208" t="s">
        <v>2510</v>
      </c>
      <c r="Q302" s="218" t="s">
        <v>2617</v>
      </c>
      <c r="R302" s="208"/>
      <c r="S302" s="209" t="s">
        <v>2511</v>
      </c>
      <c r="T302" s="210" t="s">
        <v>2513</v>
      </c>
      <c r="U302" s="210" t="s">
        <v>2512</v>
      </c>
      <c r="V302" s="208"/>
      <c r="W302" s="208"/>
      <c r="X302" s="209" t="s">
        <v>2511</v>
      </c>
      <c r="Y302" s="208"/>
    </row>
    <row r="303" spans="12:27" ht="12.75" customHeight="1" x14ac:dyDescent="0.2">
      <c r="L303" s="211" t="s">
        <v>2514</v>
      </c>
      <c r="M303" s="211" t="s">
        <v>2514</v>
      </c>
      <c r="N303" s="211" t="s">
        <v>2516</v>
      </c>
      <c r="O303" s="211" t="s">
        <v>2517</v>
      </c>
      <c r="P303" s="211" t="s">
        <v>2518</v>
      </c>
      <c r="Q303" s="218" t="s">
        <v>2618</v>
      </c>
      <c r="R303" s="211"/>
      <c r="S303" s="212" t="s">
        <v>2519</v>
      </c>
      <c r="T303" s="213" t="s">
        <v>2520</v>
      </c>
      <c r="U303" s="213" t="s">
        <v>2521</v>
      </c>
      <c r="V303" s="211"/>
      <c r="W303" s="211"/>
      <c r="X303" s="212" t="s">
        <v>2519</v>
      </c>
      <c r="Y303" s="211"/>
    </row>
    <row r="304" spans="12:27" ht="12.75" customHeight="1" x14ac:dyDescent="0.2">
      <c r="L304" s="25" t="s">
        <v>2637</v>
      </c>
      <c r="M304" s="25" t="s">
        <v>2637</v>
      </c>
      <c r="N304" s="31" t="s">
        <v>2638</v>
      </c>
      <c r="O304" s="31" t="s">
        <v>2639</v>
      </c>
      <c r="P304" s="31" t="s">
        <v>2639</v>
      </c>
      <c r="Q304" s="31" t="s">
        <v>2640</v>
      </c>
      <c r="S304" s="31" t="s">
        <v>2652</v>
      </c>
      <c r="T304" s="31" t="s">
        <v>2641</v>
      </c>
      <c r="U304" s="31" t="s">
        <v>2642</v>
      </c>
      <c r="X304" s="31" t="s">
        <v>2652</v>
      </c>
    </row>
    <row r="305" spans="12:25" ht="12.75" customHeight="1" x14ac:dyDescent="0.2">
      <c r="L305" s="25" t="s">
        <v>2643</v>
      </c>
      <c r="M305" s="31" t="s">
        <v>2645</v>
      </c>
      <c r="N305" s="31" t="s">
        <v>2646</v>
      </c>
      <c r="O305" s="31" t="s">
        <v>2647</v>
      </c>
      <c r="P305" s="31" t="s">
        <v>2648</v>
      </c>
      <c r="Q305" s="31" t="s">
        <v>2649</v>
      </c>
      <c r="S305" s="31" t="s">
        <v>2656</v>
      </c>
      <c r="T305" s="31" t="s">
        <v>2651</v>
      </c>
      <c r="U305" s="31" t="s">
        <v>2649</v>
      </c>
      <c r="X305" s="31" t="s">
        <v>2650</v>
      </c>
    </row>
    <row r="306" spans="12:25" ht="12.75" customHeight="1" x14ac:dyDescent="0.2">
      <c r="L306" s="25" t="s">
        <v>2644</v>
      </c>
      <c r="S306" s="31"/>
    </row>
    <row r="307" spans="12:25" ht="12.75" customHeight="1" x14ac:dyDescent="0.2">
      <c r="L307" s="25" t="s">
        <v>2657</v>
      </c>
      <c r="M307" s="25" t="s">
        <v>2658</v>
      </c>
      <c r="N307" s="25" t="s">
        <v>2659</v>
      </c>
      <c r="O307" s="25" t="s">
        <v>2660</v>
      </c>
      <c r="P307" s="25" t="s">
        <v>2660</v>
      </c>
      <c r="Q307" s="25" t="s">
        <v>2661</v>
      </c>
      <c r="S307" s="31" t="s">
        <v>2662</v>
      </c>
      <c r="T307" s="25" t="s">
        <v>2663</v>
      </c>
      <c r="U307" s="25" t="s">
        <v>2664</v>
      </c>
      <c r="X307" s="31" t="s">
        <v>2662</v>
      </c>
    </row>
    <row r="308" spans="12:25" ht="12.75" customHeight="1" x14ac:dyDescent="0.2">
      <c r="L308" s="25" t="s">
        <v>2665</v>
      </c>
      <c r="M308" s="25" t="s">
        <v>2670</v>
      </c>
      <c r="N308" s="25" t="s">
        <v>2668</v>
      </c>
      <c r="O308" s="25" t="s">
        <v>2666</v>
      </c>
      <c r="P308" s="25" t="s">
        <v>2667</v>
      </c>
      <c r="Q308" s="25" t="s">
        <v>2669</v>
      </c>
      <c r="S308" s="31" t="s">
        <v>2671</v>
      </c>
      <c r="T308" s="25" t="s">
        <v>2672</v>
      </c>
      <c r="U308" s="25" t="s">
        <v>2690</v>
      </c>
      <c r="X308" s="31" t="s">
        <v>2671</v>
      </c>
    </row>
    <row r="309" spans="12:25" ht="12.75" customHeight="1" x14ac:dyDescent="0.2">
      <c r="L309" s="25" t="s">
        <v>2673</v>
      </c>
      <c r="M309" s="25" t="s">
        <v>2674</v>
      </c>
      <c r="N309" s="25" t="s">
        <v>2675</v>
      </c>
      <c r="O309" s="25" t="s">
        <v>2676</v>
      </c>
      <c r="P309" s="25" t="s">
        <v>2677</v>
      </c>
      <c r="Q309" s="25" t="s">
        <v>2678</v>
      </c>
      <c r="S309" s="31" t="s">
        <v>2679</v>
      </c>
      <c r="T309" s="25" t="s">
        <v>2680</v>
      </c>
      <c r="U309" s="25" t="s">
        <v>2689</v>
      </c>
      <c r="X309" s="31" t="s">
        <v>2681</v>
      </c>
    </row>
    <row r="310" spans="12:25" ht="12.75" customHeight="1" x14ac:dyDescent="0.2">
      <c r="L310" s="25" t="s">
        <v>2698</v>
      </c>
      <c r="M310" s="25" t="s">
        <v>2698</v>
      </c>
      <c r="N310" s="25" t="s">
        <v>2699</v>
      </c>
      <c r="O310" s="25" t="s">
        <v>2700</v>
      </c>
      <c r="P310" s="25" t="s">
        <v>2701</v>
      </c>
      <c r="Q310" s="25" t="s">
        <v>2706</v>
      </c>
      <c r="S310" s="31" t="s">
        <v>2707</v>
      </c>
      <c r="T310" s="25" t="s">
        <v>2709</v>
      </c>
      <c r="U310" s="25" t="s">
        <v>2710</v>
      </c>
      <c r="X310" s="31" t="s">
        <v>2708</v>
      </c>
    </row>
    <row r="311" spans="12:25" ht="12.75" customHeight="1" x14ac:dyDescent="0.2">
      <c r="L311" s="25" t="s">
        <v>2691</v>
      </c>
      <c r="M311" s="25" t="s">
        <v>2697</v>
      </c>
      <c r="N311" s="25" t="s">
        <v>2696</v>
      </c>
      <c r="O311" s="25" t="s">
        <v>2692</v>
      </c>
      <c r="P311" s="25" t="s">
        <v>2692</v>
      </c>
      <c r="Q311" s="25" t="s">
        <v>2695</v>
      </c>
      <c r="S311" s="31" t="s">
        <v>2693</v>
      </c>
      <c r="X311" s="31" t="s">
        <v>2694</v>
      </c>
    </row>
    <row r="312" spans="12:25" ht="12.75" customHeight="1" x14ac:dyDescent="0.2">
      <c r="L312" t="s">
        <v>2721</v>
      </c>
      <c r="M312" t="s">
        <v>2722</v>
      </c>
      <c r="N312" t="s">
        <v>2723</v>
      </c>
      <c r="O312" t="s">
        <v>2724</v>
      </c>
      <c r="P312" t="s">
        <v>2725</v>
      </c>
      <c r="Q312" t="s">
        <v>2726</v>
      </c>
      <c r="R312"/>
      <c r="S312" s="84" t="s">
        <v>2727</v>
      </c>
      <c r="T312" t="s">
        <v>2728</v>
      </c>
      <c r="U312" t="s">
        <v>2729</v>
      </c>
      <c r="V312" t="s">
        <v>2730</v>
      </c>
      <c r="W312" t="s">
        <v>2731</v>
      </c>
      <c r="X312" s="84" t="s">
        <v>2727</v>
      </c>
      <c r="Y312" t="s">
        <v>2729</v>
      </c>
    </row>
    <row r="313" spans="12:25" ht="12.75" customHeight="1" x14ac:dyDescent="0.2">
      <c r="L313" t="s">
        <v>2732</v>
      </c>
      <c r="M313" s="25" t="s">
        <v>2733</v>
      </c>
      <c r="N313" s="25" t="s">
        <v>2733</v>
      </c>
      <c r="O313" s="25" t="s">
        <v>2734</v>
      </c>
      <c r="P313" s="25" t="s">
        <v>2734</v>
      </c>
      <c r="Q313" s="25" t="s">
        <v>2735</v>
      </c>
      <c r="S313" s="31" t="s">
        <v>2736</v>
      </c>
      <c r="T313" s="25" t="s">
        <v>2737</v>
      </c>
      <c r="U313" s="25" t="s">
        <v>2738</v>
      </c>
      <c r="V313" s="25" t="s">
        <v>2740</v>
      </c>
      <c r="W313" s="25" t="s">
        <v>2741</v>
      </c>
      <c r="X313" s="31" t="s">
        <v>2736</v>
      </c>
      <c r="Y313" s="25" t="s">
        <v>2742</v>
      </c>
    </row>
    <row r="314" spans="12:25" ht="12.75" customHeight="1" x14ac:dyDescent="0.2">
      <c r="L314" s="25" t="s">
        <v>2743</v>
      </c>
      <c r="M314" s="25" t="s">
        <v>2745</v>
      </c>
      <c r="N314" s="25" t="s">
        <v>2746</v>
      </c>
      <c r="O314" s="25" t="s">
        <v>2747</v>
      </c>
      <c r="P314" s="25" t="s">
        <v>2755</v>
      </c>
      <c r="Q314" s="25" t="s">
        <v>2744</v>
      </c>
      <c r="S314" s="31" t="s">
        <v>2748</v>
      </c>
      <c r="T314" s="25" t="s">
        <v>2750</v>
      </c>
      <c r="U314" s="25" t="s">
        <v>2751</v>
      </c>
      <c r="V314" s="25" t="s">
        <v>2752</v>
      </c>
      <c r="W314" s="25" t="s">
        <v>2753</v>
      </c>
      <c r="X314" s="31" t="s">
        <v>2749</v>
      </c>
      <c r="Y314" s="25" t="s">
        <v>2754</v>
      </c>
    </row>
  </sheetData>
  <sheetProtection algorithmName="SHA-512" hashValue="0gWPhXfaRvY4ymLgsYehLXRzoP4fXikQ4w5MapsHW9eNNdb3WOwY+J93gh2IjoL7kF4B0QJI3huMOasbr7xXvQ==" saltValue="1TSRcJkXUyr+bpDcZ9meHA=="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0"/>
  <sheetViews>
    <sheetView topLeftCell="A136" zoomScale="70" zoomScaleNormal="70" workbookViewId="0">
      <selection activeCell="I180" sqref="I180"/>
    </sheetView>
  </sheetViews>
  <sheetFormatPr defaultColWidth="9.42578125" defaultRowHeight="12.75" x14ac:dyDescent="0.2"/>
  <cols>
    <col min="1" max="1" width="2.42578125" style="25" customWidth="1"/>
    <col min="2" max="2" width="19.42578125" style="25" customWidth="1"/>
    <col min="3" max="3" width="9.42578125" style="25"/>
    <col min="4" max="4" width="34" style="25" bestFit="1" customWidth="1"/>
    <col min="5" max="5" width="13" style="25" customWidth="1"/>
    <col min="6" max="6" width="125.42578125" style="25" customWidth="1"/>
    <col min="7" max="7" width="2.5703125" style="25" customWidth="1"/>
    <col min="8" max="8" width="45.5703125" style="25" customWidth="1"/>
    <col min="9" max="9" width="31" style="25" customWidth="1"/>
    <col min="10" max="10" width="2.5703125" style="25" customWidth="1"/>
    <col min="11" max="11" width="45.5703125" style="25" customWidth="1"/>
    <col min="12" max="12" width="9.42578125" style="25"/>
    <col min="13" max="13" width="2.5703125" style="25" customWidth="1"/>
    <col min="14" max="16384" width="9.42578125" style="25"/>
  </cols>
  <sheetData>
    <row r="2" spans="2:12" x14ac:dyDescent="0.2">
      <c r="B2" s="25" t="s">
        <v>846</v>
      </c>
      <c r="C2" s="27" t="str">
        <f>NEW!G5</f>
        <v>English</v>
      </c>
    </row>
    <row r="3" spans="2:12" x14ac:dyDescent="0.2">
      <c r="B3" s="25" t="s">
        <v>847</v>
      </c>
      <c r="C3" s="27">
        <f>VLOOKUP(C2,DATA!$AM$3:$AN$28,2,0)</f>
        <v>1</v>
      </c>
    </row>
    <row r="4" spans="2:12" x14ac:dyDescent="0.2">
      <c r="B4" s="25" t="s">
        <v>877</v>
      </c>
      <c r="C4" s="25" t="str">
        <f>NEW!G4</f>
        <v>OMV-SK</v>
      </c>
    </row>
    <row r="6" spans="2:12" s="26" customFormat="1" ht="36.75" customHeight="1" x14ac:dyDescent="0.2">
      <c r="D6" s="26" t="s">
        <v>433</v>
      </c>
      <c r="E6" s="26" t="s">
        <v>434</v>
      </c>
      <c r="F6" s="26" t="s">
        <v>132</v>
      </c>
      <c r="H6" s="26" t="s">
        <v>878</v>
      </c>
      <c r="K6" s="26" t="s">
        <v>879</v>
      </c>
    </row>
    <row r="7" spans="2:12" x14ac:dyDescent="0.2">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Order Form</v>
      </c>
      <c r="J7" s="25" t="s">
        <v>876</v>
      </c>
      <c r="K7" s="25" t="s">
        <v>568</v>
      </c>
      <c r="L7" s="25" t="str">
        <f>VLOOKUP($C$4,DATA!$AP$3:$AR$13,2,0)</f>
        <v>9074</v>
      </c>
    </row>
    <row r="8" spans="2:12" x14ac:dyDescent="0.2">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Order Form - data modification</v>
      </c>
      <c r="J8" s="25" t="s">
        <v>876</v>
      </c>
      <c r="K8" s="25" t="s">
        <v>579</v>
      </c>
      <c r="L8" s="25">
        <f>VLOOKUP($C$4,DATA!$AP$3:$AR$13,3,0)</f>
        <v>710104</v>
      </c>
    </row>
    <row r="9" spans="2:12" x14ac:dyDescent="0.2">
      <c r="C9" s="25">
        <v>3</v>
      </c>
      <c r="D9" s="25" t="str">
        <f>IF(ISBLANK(VLOOKUP(C9,DATA!$L$3:$AD$66,1+$C$3,0)),"",VLOOKUP($C9,DATA!$L$3:$AD$66,1+$C$3,0))</f>
        <v>Contract SequenceCounter</v>
      </c>
      <c r="E9" s="27">
        <f>VLOOKUP(C9,DATA!$A$3:$D$66,4,0)</f>
        <v>9</v>
      </c>
      <c r="F9" s="25" t="str">
        <f>IF(ISBLANK(VLOOKUP(C9,DATA!$L$69:$AD$131,1+$C$3,0)),"",VLOOKUP($C9,DATA!$L$69:$AD$131,1+$C$3,0))</f>
        <v/>
      </c>
      <c r="H9" s="25" t="s">
        <v>395</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876</v>
      </c>
    </row>
    <row r="10" spans="2:12" x14ac:dyDescent="0.2">
      <c r="C10" s="25">
        <v>4</v>
      </c>
      <c r="D10" s="25" t="str">
        <f>IF(ISBLANK(VLOOKUP(C10,DATA!$L$3:$AD$66,1+$C$3,0)),"",VLOOKUP($C10,DATA!$L$3:$AD$66,1+$C$3,0))</f>
        <v>Contract ID</v>
      </c>
      <c r="E10" s="27">
        <f>VLOOKUP(C10,DATA!$A$3:$D$66,4,0)</f>
        <v>10</v>
      </c>
      <c r="F10" s="25" t="str">
        <f>IF(ISBLANK(VLOOKUP(C10,DATA!$L$69:$AD$131,1+$C$3,0)),"",VLOOKUP($C10,DATA!$L$69:$AD$131,1+$C$3,0))</f>
        <v/>
      </c>
      <c r="H10" s="25" t="s">
        <v>133</v>
      </c>
      <c r="I10" s="32" t="str">
        <f>VLOOKUP(H10,DATA!$L$134:$AD$256,1+$C$3,0)</f>
        <v>Example</v>
      </c>
      <c r="J10" s="25" t="s">
        <v>876</v>
      </c>
    </row>
    <row r="11" spans="2:12" x14ac:dyDescent="0.2">
      <c r="C11" s="25">
        <v>5</v>
      </c>
      <c r="D11" s="25" t="str">
        <f>IF(ISBLANK(VLOOKUP(C11,DATA!$L$3:$AD$66,1+$C$3,0)),"",VLOOKUP($C11,DATA!$L$3:$AD$66,1+$C$3,0))</f>
        <v>Date &amp; Time of Registration</v>
      </c>
      <c r="E11" s="27">
        <f>VLOOKUP(C11,DATA!$A$3:$D$66,4,0)</f>
        <v>19</v>
      </c>
      <c r="F11" s="25" t="str">
        <f>IF(ISBLANK(VLOOKUP(C11,DATA!$L$69:$AD$131,1+$C$3,0)),"",VLOOKUP($C11,DATA!$L$69:$AD$131,1+$C$3,0))</f>
        <v/>
      </c>
      <c r="H11" s="25" t="s">
        <v>394</v>
      </c>
      <c r="I11" s="32" t="str">
        <f>VLOOKUP(H11,DATA!$L$134:$AD$256,1+$C$3,0)</f>
        <v>New registration</v>
      </c>
      <c r="J11" s="25" t="s">
        <v>876</v>
      </c>
    </row>
    <row r="12" spans="2:12" x14ac:dyDescent="0.2">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Existing registration / additional vehicles only</v>
      </c>
      <c r="J12" s="25" t="s">
        <v>876</v>
      </c>
    </row>
    <row r="13" spans="2:12" x14ac:dyDescent="0.2">
      <c r="C13" s="25">
        <v>7</v>
      </c>
      <c r="D13" s="25" t="str">
        <f>IF(ISBLANK(VLOOKUP(C13,DATA!$L$3:$AD$66,1+$C$3,0)),"",VLOOKUP($C13,DATA!$L$3:$AD$66,1+$C$3,0))</f>
        <v>Street name and number</v>
      </c>
      <c r="E13" s="27">
        <f>VLOOKUP(C13,DATA!$A$3:$D$66,4,0)</f>
        <v>60</v>
      </c>
      <c r="F13" s="25" t="str">
        <f>IF(ISBLANK(VLOOKUP(C13,DATA!$L$69:$AD$131,1+$C$3,0)),"",VLOOKUP($C13,DATA!$L$69:$AD$131,1+$C$3,0))</f>
        <v/>
      </c>
      <c r="H13" s="25" t="s">
        <v>429</v>
      </c>
      <c r="I13" s="32" t="str">
        <f>VLOOKUP(H13,DATA!$L$134:$AD$256,1+$C$3,0)</f>
        <v>Yes</v>
      </c>
      <c r="J13" s="25" t="s">
        <v>876</v>
      </c>
    </row>
    <row r="14" spans="2:12" x14ac:dyDescent="0.2">
      <c r="C14" s="25">
        <v>8</v>
      </c>
      <c r="D14" s="25" t="str">
        <f>IF(ISBLANK(VLOOKUP(C14,DATA!$L$3:$AD$66,1+$C$3,0)),"",VLOOKUP($C14,DATA!$L$3:$AD$66,1+$C$3,0))</f>
        <v>Country code</v>
      </c>
      <c r="E14" s="27">
        <f>VLOOKUP(C14,DATA!$A$3:$D$66,4,0)</f>
        <v>50</v>
      </c>
      <c r="F14" s="25" t="str">
        <f>IF(ISBLANK(VLOOKUP(C14,DATA!$L$69:$AD$131,1+$C$3,0)),"",VLOOKUP($C14,DATA!$L$69:$AD$131,1+$C$3,0))</f>
        <v/>
      </c>
      <c r="H14" s="25" t="s">
        <v>499</v>
      </c>
      <c r="I14" s="32" t="str">
        <f>VLOOKUP(H14,DATA!$L$134:$AD$256,1+$C$3,0)</f>
        <v>No (additional vehicles only)</v>
      </c>
      <c r="J14" s="25" t="s">
        <v>876</v>
      </c>
    </row>
    <row r="15" spans="2:12" x14ac:dyDescent="0.2">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430</v>
      </c>
      <c r="I15" s="32" t="str">
        <f>VLOOKUP(H15,DATA!$L$134:$AD$256,1+$C$3,0)</f>
        <v>No</v>
      </c>
      <c r="J15" s="25" t="s">
        <v>876</v>
      </c>
    </row>
    <row r="16" spans="2:12" x14ac:dyDescent="0.2">
      <c r="C16" s="25">
        <v>10</v>
      </c>
      <c r="D16" s="25" t="str">
        <f>IF(ISBLANK(VLOOKUP(C16,DATA!$L$3:$AD$66,1+$C$3,0)),"",VLOOKUP($C16,DATA!$L$3:$AD$66,1+$C$3,0))</f>
        <v>Company name</v>
      </c>
      <c r="E16" s="27"/>
      <c r="I16" s="32"/>
    </row>
    <row r="17" spans="3:10" x14ac:dyDescent="0.2">
      <c r="C17" s="25">
        <v>10</v>
      </c>
      <c r="D17" s="25" t="str">
        <f>IF(ISBLANK(VLOOKUP(C17,DATA!$L$3:$AD$66,1+$C$3,0)),"",VLOOKUP($C17,DATA!$L$3:$AD$66,1+$C$3,0))</f>
        <v>Company name</v>
      </c>
      <c r="E17" s="27">
        <f>VLOOKUP(C17,DATA!$A$3:$D$66,4,0)</f>
        <v>60</v>
      </c>
      <c r="F17" s="25" t="str">
        <f>IF(ISBLANK(VLOOKUP(C17,DATA!$L$69:$AD$131,1+$C$3,0)),"",VLOOKUP($C17,DATA!$L$69:$AD$131,1+$C$3,0))</f>
        <v>CC123456789</v>
      </c>
      <c r="H17" s="25" t="s">
        <v>490</v>
      </c>
      <c r="I17" s="32" t="str">
        <f>VLOOKUP(H17,DATA!$L$134:$AD$256,1+$C$3,0)</f>
        <v>1 - statutory person</v>
      </c>
      <c r="J17" s="25" t="s">
        <v>876</v>
      </c>
    </row>
    <row r="18" spans="3:10" x14ac:dyDescent="0.2">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491</v>
      </c>
      <c r="I18" s="32" t="str">
        <f>VLOOKUP(H18,DATA!$L$134:$AD$256,1+$C$3,0)</f>
        <v>2 - authorized person</v>
      </c>
      <c r="J18" s="25" t="s">
        <v>876</v>
      </c>
    </row>
    <row r="19" spans="3:10" x14ac:dyDescent="0.2">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492</v>
      </c>
      <c r="I19" s="32" t="str">
        <f>VLOOKUP(H19,DATA!$L$134:$AD$256,1+$C$3,0)</f>
        <v>Customer Information</v>
      </c>
      <c r="J19" s="25" t="s">
        <v>876</v>
      </c>
    </row>
    <row r="20" spans="3:10" x14ac:dyDescent="0.2">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493</v>
      </c>
      <c r="I20" s="32" t="str">
        <f>VLOOKUP(H20,DATA!$L$134:$AD$256,1+$C$3,0)</f>
        <v>Contract signed by</v>
      </c>
      <c r="J20" s="25" t="s">
        <v>876</v>
      </c>
    </row>
    <row r="21" spans="3:10" x14ac:dyDescent="0.2">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494</v>
      </c>
      <c r="I21" s="32" t="str">
        <f>VLOOKUP(H21,DATA!$L$134:$AD$256,1+$C$3,0)</f>
        <v>Company Address</v>
      </c>
      <c r="J21" s="25" t="s">
        <v>876</v>
      </c>
    </row>
    <row r="22" spans="3:10" x14ac:dyDescent="0.2">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495</v>
      </c>
      <c r="I22" s="32" t="str">
        <f>VLOOKUP(H22,DATA!$L$134:$AD$256,1+$C$3,0)</f>
        <v>Delivery Address (mandatory in case data are
 different than the ones under "Company Address")</v>
      </c>
      <c r="J22" s="25" t="s">
        <v>876</v>
      </c>
    </row>
    <row r="23" spans="3:10" x14ac:dyDescent="0.2">
      <c r="C23" s="25">
        <v>16</v>
      </c>
      <c r="D23" s="25" t="str">
        <f>IF(ISBLANK(VLOOKUP(C23,DATA!$L$3:$AD$66,1+$C$3,0)),"",VLOOKUP($C23,DATA!$L$3:$AD$66,1+$C$3,0))</f>
        <v>Country Code</v>
      </c>
      <c r="E23" s="27">
        <f>VLOOKUP(C23,DATA!$A$3:$D$66,4,0)</f>
        <v>2</v>
      </c>
      <c r="F23" s="25" t="str">
        <f>IF(ISBLANK(VLOOKUP(C23,DATA!$L$69:$AD$131,1+$C$3,0)),"",VLOOKUP($C23,DATA!$L$69:$AD$131,1+$C$3,0))</f>
        <v>ISO format (3166, alfa-2)</v>
      </c>
      <c r="H23" s="25" t="s">
        <v>496</v>
      </c>
      <c r="I23" s="32" t="str">
        <f>VLOOKUP(H23,DATA!$L$134:$AD$256,1+$C$3,0)</f>
        <v>Bank Account Information</v>
      </c>
      <c r="J23" s="25" t="s">
        <v>876</v>
      </c>
    </row>
    <row r="24" spans="3:10" x14ac:dyDescent="0.2">
      <c r="C24" s="25">
        <v>17</v>
      </c>
      <c r="D24" s="25" t="str">
        <f>IF(ISBLANK(VLOOKUP(C24,DATA!$L$3:$AD$66,1+$C$3,0)),"",VLOOKUP($C24,DATA!$L$3:$AD$66,1+$C$3,0))</f>
        <v>Nationality of the company</v>
      </c>
      <c r="E24" s="27">
        <f>VLOOKUP(C24,DATA!$A$3:$D$66,4,0)</f>
        <v>60</v>
      </c>
      <c r="F24" s="25" t="str">
        <f>IF(ISBLANK(VLOOKUP(C24,DATA!$L$69:$AD$131,1+$C$3,0)),"",VLOOKUP($C24,DATA!$L$69:$AD$131,1+$C$3,0))</f>
        <v/>
      </c>
      <c r="H24" s="25" t="s">
        <v>497</v>
      </c>
      <c r="I24" s="32" t="str">
        <f>VLOOKUP(H24,DATA!$L$134:$AD$256,1+$C$3,0)</f>
        <v>Company Register Information</v>
      </c>
      <c r="J24" s="25" t="s">
        <v>876</v>
      </c>
    </row>
    <row r="25" spans="3:10" x14ac:dyDescent="0.2">
      <c r="C25" s="25">
        <v>18</v>
      </c>
      <c r="D25" s="25" t="str">
        <f>IF(ISBLANK(VLOOKUP(C25,DATA!$L$3:$AD$66,1+$C$3,0)),"",VLOOKUP($C25,DATA!$L$3:$AD$66,1+$C$3,0))</f>
        <v>City Name</v>
      </c>
      <c r="E25" s="27">
        <f>VLOOKUP(C25,DATA!$A$3:$D$66,4,0)</f>
        <v>60</v>
      </c>
      <c r="F25" s="25" t="str">
        <f>IF(ISBLANK(VLOOKUP(C25,DATA!$L$69:$AD$131,1+$C$3,0)),"",VLOOKUP($C25,DATA!$L$69:$AD$131,1+$C$3,0))</f>
        <v/>
      </c>
      <c r="H25" s="25" t="s">
        <v>498</v>
      </c>
      <c r="I25" s="32" t="str">
        <f>VLOOKUP(H25,DATA!$L$134:$AD$256,1+$C$3,0)</f>
        <v>Vehicle</v>
      </c>
      <c r="J25" s="25" t="s">
        <v>876</v>
      </c>
    </row>
    <row r="26" spans="3:10" x14ac:dyDescent="0.2">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552</v>
      </c>
      <c r="I26" s="32" t="str">
        <f>VLOOKUP(H26,DATA!$L$134:$AD$256,1+$C$3,0)</f>
        <v>max</v>
      </c>
      <c r="J26" s="25" t="s">
        <v>876</v>
      </c>
    </row>
    <row r="27" spans="3:10" x14ac:dyDescent="0.2">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554</v>
      </c>
      <c r="I27" s="32" t="str">
        <f>VLOOKUP(H27,DATA!$L$134:$AD$256,1+$C$3,0)</f>
        <v>Mandatory</v>
      </c>
      <c r="J27" s="25" t="s">
        <v>876</v>
      </c>
    </row>
    <row r="28" spans="3:10" x14ac:dyDescent="0.2">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Optional</v>
      </c>
      <c r="J28" s="25" t="s">
        <v>876</v>
      </c>
    </row>
    <row r="29" spans="3:10" x14ac:dyDescent="0.2">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Card Issuer</v>
      </c>
      <c r="J29" s="25" t="s">
        <v>876</v>
      </c>
    </row>
    <row r="30" spans="3:10" x14ac:dyDescent="0.2">
      <c r="C30" s="25">
        <v>23</v>
      </c>
      <c r="D30" s="25" t="str">
        <f>IF(ISBLANK(VLOOKUP(C30,DATA!$L$3:$AD$66,1+$C$3,0)),"",VLOOKUP($C30,DATA!$L$3:$AD$66,1+$C$3,0))</f>
        <v>Post Code</v>
      </c>
      <c r="E30" s="27">
        <f>VLOOKUP(C30,DATA!$A$3:$D$66,4,0)</f>
        <v>15</v>
      </c>
      <c r="F30" s="25" t="str">
        <f>IF(ISBLANK(VLOOKUP(C30,DATA!$L$69:$AD$131,1+$C$3,0)),"",VLOOKUP($C30,DATA!$L$69:$AD$131,1+$C$3,0))</f>
        <v>only characters „0..9“, „A..Z“</v>
      </c>
      <c r="H30" s="25" t="s">
        <v>588</v>
      </c>
      <c r="I30" s="32" t="str">
        <f>VLOOKUP(H30,DATA!$L$134:$AD$256,1+$C$3,0)</f>
        <v>1st 6 digits of your card, starting 7101</v>
      </c>
      <c r="J30" s="25" t="s">
        <v>876</v>
      </c>
    </row>
    <row r="31" spans="3:10" x14ac:dyDescent="0.2">
      <c r="C31" s="25">
        <v>24</v>
      </c>
      <c r="D31" s="25" t="str">
        <f>IF(ISBLANK(VLOOKUP(C31,DATA!$L$3:$AD$66,1+$C$3,0)),"",VLOOKUP($C31,DATA!$L$3:$AD$66,1+$C$3,0))</f>
        <v>City/Town</v>
      </c>
      <c r="E31" s="27">
        <f>VLOOKUP(C31,DATA!$A$3:$D$66,4,0)</f>
        <v>20</v>
      </c>
      <c r="F31" s="25" t="str">
        <f>IF(ISBLANK(VLOOKUP(C31,DATA!$L$69:$AD$131,1+$C$3,0)),"",VLOOKUP($C31,DATA!$L$69:$AD$131,1+$C$3,0))</f>
        <v>+123xxxxxxxxxx</v>
      </c>
      <c r="H31" s="25" t="s">
        <v>601</v>
      </c>
      <c r="I31" s="32" t="str">
        <f>VLOOKUP(H31,DATA!$L$134:$AD$256,1+$C$3,0)</f>
        <v>Customer Number</v>
      </c>
      <c r="J31" s="25" t="s">
        <v>876</v>
      </c>
    </row>
    <row r="32" spans="3:10" x14ac:dyDescent="0.2">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digit 7-12 on your card, without zeros at the beginning</v>
      </c>
      <c r="J32" s="25" t="s">
        <v>876</v>
      </c>
    </row>
    <row r="33" spans="3:10" x14ac:dyDescent="0.2">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Card Issuer &amp; Customer number OK</v>
      </c>
      <c r="J33" s="25" t="s">
        <v>876</v>
      </c>
    </row>
    <row r="34" spans="3:10" x14ac:dyDescent="0.2">
      <c r="C34" s="25">
        <v>27</v>
      </c>
      <c r="D34" s="25" t="str">
        <f>IF(ISBLANK(VLOOKUP(C34,DATA!$L$3:$AD$66,1+$C$3,0)),"",VLOOKUP($C34,DATA!$L$3:$AD$66,1+$C$3,0))</f>
        <v>E-mail (required to access CZ toll discounts)</v>
      </c>
      <c r="E34" s="27">
        <f>VLOOKUP(C34,DATA!$A$3:$D$66,4,0)</f>
        <v>129</v>
      </c>
      <c r="F34" s="25" t="str">
        <f>IF(ISBLANK(VLOOKUP(C34,DATA!$L$69:$AD$131,1+$C$3,0)),"",VLOOKUP($C34,DATA!$L$69:$AD$131,1+$C$3,0))</f>
        <v>to this email address we will sent login/password of Telepass Truck portal</v>
      </c>
      <c r="H34" s="25" t="s">
        <v>619</v>
      </c>
      <c r="I34" s="32" t="str">
        <f>VLOOKUP(H34,DATA!$L$134:$AD$256,1+$C$3,0)</f>
        <v>Card issuer &amp; customer number are not matching your previous input</v>
      </c>
      <c r="J34" s="25" t="s">
        <v>876</v>
      </c>
    </row>
    <row r="35" spans="3:10" x14ac:dyDescent="0.2">
      <c r="C35" s="25">
        <v>28</v>
      </c>
      <c r="D35" s="25" t="str">
        <f>IF(ISBLANK(VLOOKUP(C35,DATA!$L$3:$AD$66,1+$C$3,0)),"",VLOOKUP($C35,DATA!$L$3:$AD$66,1+$C$3,0))</f>
        <v>Country Code</v>
      </c>
      <c r="E35" s="27">
        <f>VLOOKUP(C35,DATA!$A$3:$D$66,4,0)</f>
        <v>2</v>
      </c>
      <c r="F35" s="25" t="str">
        <f>IF(ISBLANK(VLOOKUP(C35,DATA!$L$69:$AD$131,1+$C$3,0)),"",VLOOKUP($C35,DATA!$L$69:$AD$131,1+$C$3,0))</f>
        <v>ISO format (3166, alfa-2)</v>
      </c>
      <c r="H35" s="25" t="s">
        <v>620</v>
      </c>
      <c r="I35" s="32" t="str">
        <f>VLOOKUP(H35,DATA!$L$134:$AD$256,1+$C$3,0)</f>
        <v>Card number already used</v>
      </c>
      <c r="J35" s="25" t="s">
        <v>876</v>
      </c>
    </row>
    <row r="36" spans="3:10" x14ac:dyDescent="0.2">
      <c r="C36" s="25">
        <v>29</v>
      </c>
      <c r="D36" s="25" t="str">
        <f>IF(ISBLANK(VLOOKUP(C36,DATA!$L$3:$AD$66,1+$C$3,0)),"",VLOOKUP($C36,DATA!$L$3:$AD$66,1+$C$3,0))</f>
        <v/>
      </c>
      <c r="E36" s="27">
        <f>VLOOKUP(C36,DATA!$A$3:$D$66,4,0)</f>
        <v>60</v>
      </c>
      <c r="F36" s="25" t="str">
        <f>IF(ISBLANK(VLOOKUP(C36,DATA!$L$69:$AD$131,1+$C$3,0)),"",VLOOKUP($C36,DATA!$L$69:$AD$131,1+$C$3,0))</f>
        <v>E from Registration certificate</v>
      </c>
      <c r="H36" s="25" t="s">
        <v>621</v>
      </c>
      <c r="I36" s="32" t="str">
        <f>VLOOKUP(H36,DATA!$L$134:$AD$256,1+$C$3,0)</f>
        <v>Card number length is not 18 digits</v>
      </c>
      <c r="J36" s="25" t="s">
        <v>876</v>
      </c>
    </row>
    <row r="37" spans="3:10" x14ac:dyDescent="0.2">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650</v>
      </c>
      <c r="I37" s="32" t="str">
        <f>VLOOKUP(H37,DATA!$L$134:$AD$256,1+$C$3,0)</f>
        <v>OMV Customer Info</v>
      </c>
      <c r="J37" s="25" t="s">
        <v>876</v>
      </c>
    </row>
    <row r="38" spans="3:10" x14ac:dyDescent="0.2">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669</v>
      </c>
      <c r="I38" s="32" t="str">
        <f>VLOOKUP(H38,DATA!$L$134:$AD$256,1+$C$3,0)</f>
        <v>OMV Card Info</v>
      </c>
      <c r="J38" s="25" t="s">
        <v>876</v>
      </c>
    </row>
    <row r="39" spans="3:10" x14ac:dyDescent="0.2">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670</v>
      </c>
      <c r="I39" s="32" t="str">
        <f>VLOOKUP(H39,DATA!$L$134:$AD$256,1+$C$3,0)</f>
        <v>OMV Card Customer</v>
      </c>
      <c r="J39" s="25" t="s">
        <v>876</v>
      </c>
    </row>
    <row r="40" spans="3:10" x14ac:dyDescent="0.2">
      <c r="C40" s="25">
        <v>33</v>
      </c>
      <c r="D40" s="25" t="str">
        <f>IF(ISBLANK(VLOOKUP(C40,DATA!$L$3:$AD$66,1+$C$3,0)),"",VLOOKUP($C40,DATA!$L$3:$AD$66,1+$C$3,0))</f>
        <v/>
      </c>
      <c r="E40" s="27">
        <f>VLOOKUP(C40,DATA!$A$3:$D$66,4,0)</f>
        <v>10</v>
      </c>
      <c r="F40" s="25" t="str">
        <f>IF(ISBLANK(VLOOKUP(C40,DATA!$L$69:$AD$131,1+$C$3,0)),"",VLOOKUP($C40,DATA!$L$69:$AD$131,1+$C$3,0))</f>
        <v>S49 from Registration certificate</v>
      </c>
      <c r="H40" s="25" t="s">
        <v>692</v>
      </c>
      <c r="I40" s="32" t="str">
        <f>VLOOKUP(H40,DATA!$L$134:$AD$256,1+$C$3,0)</f>
        <v>Check date</v>
      </c>
      <c r="J40" s="25" t="s">
        <v>876</v>
      </c>
    </row>
    <row r="41" spans="3:10" x14ac:dyDescent="0.2">
      <c r="C41" s="25">
        <v>34</v>
      </c>
      <c r="D41" s="25" t="str">
        <f>IF(ISBLANK(VLOOKUP(C41,DATA!$L$3:$AD$66,1+$C$3,0)),"",VLOOKUP($C41,DATA!$L$3:$AD$66,1+$C$3,0))</f>
        <v/>
      </c>
      <c r="E41" s="27">
        <f>VLOOKUP(C41,DATA!$A$3:$D$66,4,0)</f>
        <v>10</v>
      </c>
      <c r="F41" s="25" t="str">
        <f>IF(ISBLANK(VLOOKUP(C41,DATA!$L$69:$AD$131,1+$C$3,0)),"",VLOOKUP($C41,DATA!$L$69:$AD$131,1+$C$3,0))</f>
        <v>T49 from Registration certificate</v>
      </c>
      <c r="H41" s="25" t="s">
        <v>763</v>
      </c>
      <c r="I41" s="32" t="str">
        <f>VLOOKUP(H41,DATA!$L$134:$AD$256,1+$C$3,0)</f>
        <v>if 2 signatures are needed, please fill in also person 2</v>
      </c>
      <c r="J41" s="25" t="s">
        <v>876</v>
      </c>
    </row>
    <row r="42" spans="3:10" x14ac:dyDescent="0.2">
      <c r="C42" s="25">
        <v>35</v>
      </c>
      <c r="D42" s="25" t="str">
        <f>IF(ISBLANK(VLOOKUP(C42,DATA!$L$3:$AD$66,1+$C$3,0)),"",VLOOKUP($C42,DATA!$L$3:$AD$66,1+$C$3,0))</f>
        <v>Post Code</v>
      </c>
      <c r="E42" s="27">
        <f>VLOOKUP(C42,DATA!$A$3:$D$66,4,0)</f>
        <v>15</v>
      </c>
      <c r="F42" s="25" t="str">
        <f>IF(ISBLANK(VLOOKUP(C42,DATA!$L$69:$AD$131,1+$C$3,0)),"",VLOOKUP($C42,DATA!$L$69:$AD$131,1+$C$3,0))</f>
        <v>only characters „0..9“, „A..Z“</v>
      </c>
      <c r="H42" s="25" t="s">
        <v>741</v>
      </c>
      <c r="I42" s="32" t="str">
        <f>VLOOKUP(H42,DATA!$L$134:$AD$256,1+$C$3,0)</f>
        <v>Person 1</v>
      </c>
      <c r="J42" s="25" t="s">
        <v>876</v>
      </c>
    </row>
    <row r="43" spans="3:10" x14ac:dyDescent="0.2">
      <c r="C43" s="25">
        <v>36</v>
      </c>
      <c r="D43" s="25" t="str">
        <f>IF(ISBLANK(VLOOKUP(C43,DATA!$L$3:$AD$66,1+$C$3,0)),"",VLOOKUP($C43,DATA!$L$3:$AD$66,1+$C$3,0))</f>
        <v>Account Number</v>
      </c>
      <c r="E43" s="27">
        <f>VLOOKUP(C43,DATA!$A$3:$D$66,4,0)</f>
        <v>30</v>
      </c>
      <c r="F43" s="25" t="str">
        <f>IF(ISBLANK(VLOOKUP(C43,DATA!$L$69:$AD$131,1+$C$3,0)),"",VLOOKUP($C43,DATA!$L$69:$AD$131,1+$C$3,0))</f>
        <v>P.3 from Registration certificate
Diesel - 1
Other - 2</v>
      </c>
      <c r="H43" s="25" t="s">
        <v>742</v>
      </c>
      <c r="I43" s="32" t="str">
        <f>VLOOKUP(H43,DATA!$L$134:$AD$256,1+$C$3,0)</f>
        <v>Person 2</v>
      </c>
      <c r="J43" s="25" t="s">
        <v>876</v>
      </c>
    </row>
    <row r="44" spans="3:10" x14ac:dyDescent="0.2">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846</v>
      </c>
      <c r="I44" s="32" t="str">
        <f>VLOOKUP(H44,DATA!$L$134:$AD$256,1+$C$3,0)</f>
        <v>Language</v>
      </c>
      <c r="J44" s="25" t="s">
        <v>876</v>
      </c>
    </row>
    <row r="45" spans="3:10" x14ac:dyDescent="0.2">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586</v>
      </c>
      <c r="I45" s="32" t="str">
        <f>VLOOKUP(H45,DATA!$L$134:$AD$256,1+$C$3,0)</f>
        <v>Card Issuer</v>
      </c>
      <c r="J45" s="25" t="s">
        <v>876</v>
      </c>
    </row>
    <row r="46" spans="3:10" x14ac:dyDescent="0.2">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883</v>
      </c>
      <c r="I46" s="32" t="str">
        <f>VLOOKUP(H46,DATA!$L$134:$AD$256,1+$C$3,0)</f>
        <v>Do not fill</v>
      </c>
      <c r="J46" s="25" t="s">
        <v>876</v>
      </c>
    </row>
    <row r="47" spans="3:10" x14ac:dyDescent="0.2">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892</v>
      </c>
      <c r="I47" s="32" t="str">
        <f>VLOOKUP(H47,DATA!$L$134:$AD$256,1+$C$3,0)</f>
        <v>Last 6 digits out of 7101xxxxxxxxxxxxxx printed on card</v>
      </c>
      <c r="J47" s="25" t="s">
        <v>876</v>
      </c>
    </row>
    <row r="48" spans="3:10" x14ac:dyDescent="0.2">
      <c r="C48" s="25">
        <v>41</v>
      </c>
      <c r="D48" s="25" t="str">
        <f>IF(ISBLANK(VLOOKUP(C48,DATA!$L$3:$AD$66,1+$C$3,0)),"",VLOOKUP($C48,DATA!$L$3:$AD$66,1+$C$3,0))</f>
        <v>Country Code</v>
      </c>
      <c r="E48" s="27">
        <f>VLOOKUP(C48,DATA!$A$3:$D$66,4,0)</f>
        <v>2</v>
      </c>
      <c r="F48" s="25" t="str">
        <f>IF(ISBLANK(VLOOKUP(C48,DATA!$L$69:$AD$131,1+$C$3,0)),"",VLOOKUP($C48,DATA!$L$69:$AD$131,1+$C$3,0))</f>
        <v>ISO format (3166, alfa-2)</v>
      </c>
      <c r="H48" s="25" t="s">
        <v>904</v>
      </c>
      <c r="I48" s="32" t="str">
        <f>VLOOKUP(H48,DATA!$L$134:$AD$256,1+$C$3,0)</f>
        <v>Expiry Month</v>
      </c>
      <c r="J48" s="25" t="s">
        <v>876</v>
      </c>
    </row>
    <row r="49" spans="3:9" x14ac:dyDescent="0.2">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903</v>
      </c>
      <c r="I49" s="32" t="str">
        <f>VLOOKUP(H49,DATA!$L$134:$AD$256,1+$C$3,0)</f>
        <v>Expiry Year</v>
      </c>
    </row>
    <row r="50" spans="3:9" x14ac:dyDescent="0.2">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924</v>
      </c>
      <c r="I50" s="32" t="str">
        <f>VLOOKUP(H50,DATA!$L$134:$AD$256,1+$C$3,0)</f>
        <v>Full Card Number (18 digits) - automatic field</v>
      </c>
    </row>
    <row r="51" spans="3:9" x14ac:dyDescent="0.2">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933</v>
      </c>
      <c r="I51" s="32" t="str">
        <f>VLOOKUP(H51,DATA!$L$134:$AD$256,1+$C$3,0)</f>
        <v>No Blanks/Spaces</v>
      </c>
    </row>
    <row r="52" spans="3:9" x14ac:dyDescent="0.2">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951</v>
      </c>
      <c r="I52" s="32" t="str">
        <f>VLOOKUP(H52,DATA!$L$134:$AD$256,1+$C$3,0)</f>
        <v>Fuel Type</v>
      </c>
    </row>
    <row r="53" spans="3:9" x14ac:dyDescent="0.2">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952</v>
      </c>
      <c r="I53" s="32" t="str">
        <f>VLOOKUP(H53,DATA!$L$134:$AD$256,1+$C$3,0)</f>
        <v>choose only if EURO 6 &amp; CNG/LNG/BIO or combination of Diesel or Petrol + CNG/LNG/BIO</v>
      </c>
    </row>
    <row r="54" spans="3:9" x14ac:dyDescent="0.2">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977</v>
      </c>
      <c r="I54" s="32" t="str">
        <f>VLOOKUP(H54,DATA!$L$134:$AD$256,1+$C$3,0)</f>
        <v>Wrong combination Fuel Type &amp; Emission Class</v>
      </c>
    </row>
    <row r="55" spans="3:9" x14ac:dyDescent="0.2">
      <c r="C55" s="25">
        <v>48</v>
      </c>
      <c r="D55" s="25" t="str">
        <f>IF(ISBLANK(VLOOKUP(C55,DATA!$L$3:$AD$66,1+$C$3,0)),"",VLOOKUP($C55,DATA!$L$3:$AD$66,1+$C$3,0))</f>
        <v/>
      </c>
      <c r="E55" s="27">
        <f>VLOOKUP(C55,DATA!$A$3:$D$66,4,0)</f>
        <v>20</v>
      </c>
      <c r="F55" s="25" t="str">
        <f>IF(ISBLANK(VLOOKUP(C55,DATA!$L$69:$AD$131,1+$C$3,0)),"",VLOOKUP($C55,DATA!$L$69:$AD$131,1+$C$3,0))</f>
        <v>G from the Registration certificate [kg]</v>
      </c>
      <c r="H55" s="25" t="s">
        <v>986</v>
      </c>
      <c r="I55" s="32" t="str">
        <f>VLOOKUP(H55,DATA!$L$134:$AD$256,1+$C$3,0)</f>
        <v>last 2 digits</v>
      </c>
    </row>
    <row r="56" spans="3:9" x14ac:dyDescent="0.2">
      <c r="C56" s="25">
        <v>49</v>
      </c>
      <c r="D56" s="25" t="str">
        <f>IF(ISBLANK(VLOOKUP(C56,DATA!$L$3:$AD$66,1+$C$3,0)),"",VLOOKUP($C56,DATA!$L$3:$AD$66,1+$C$3,0))</f>
        <v/>
      </c>
      <c r="E56" s="27">
        <f>VLOOKUP(C56,DATA!$A$3:$D$66,4,0)</f>
        <v>20</v>
      </c>
      <c r="F56" s="25" t="str">
        <f>IF(ISBLANK(VLOOKUP(C56,DATA!$L$69:$AD$131,1+$C$3,0)),"",VLOOKUP($C56,DATA!$L$69:$AD$131,1+$C$3,0))</f>
        <v>J from the Registration certificate</v>
      </c>
      <c r="H56" s="25" t="s">
        <v>1162</v>
      </c>
      <c r="I56" s="32" t="str">
        <f>VLOOKUP(H56,DATA!$L$134:$AD$256,1+$C$3,0)</f>
        <v>Date of birth</v>
      </c>
    </row>
    <row r="57" spans="3:9" x14ac:dyDescent="0.2">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1172</v>
      </c>
      <c r="I57" s="32" t="str">
        <f>VLOOKUP(H57,DATA!$L$134:$AD$256,1+$C$3,0)</f>
        <v>DD/MM/YYYY</v>
      </c>
    </row>
    <row r="58" spans="3:9" x14ac:dyDescent="0.2">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1952</v>
      </c>
      <c r="I58" s="32" t="str">
        <f>VLOOKUP(H58,DATA!$L$134:$AD$256,1+$C$3,0)</f>
        <v>Mandatory for German subscription</v>
      </c>
    </row>
    <row r="59" spans="3:9" x14ac:dyDescent="0.2">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1176</v>
      </c>
      <c r="I59" s="32" t="str">
        <f>VLOOKUP(H59,DATA!$L$134:$AD$256,1+$C$3,0)</f>
        <v>Company name / Surname and Name</v>
      </c>
    </row>
    <row r="60" spans="3:9" x14ac:dyDescent="0.2">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1230</v>
      </c>
      <c r="I60" s="32" t="str">
        <f>VLOOKUP(H60,DATA!$L$134:$AD$256,1+$C$3,0)</f>
        <v>Nationality</v>
      </c>
    </row>
    <row r="61" spans="3:9" x14ac:dyDescent="0.2">
      <c r="C61" s="25">
        <v>54</v>
      </c>
      <c r="D61" s="25" t="str">
        <f>IF(ISBLANK(VLOOKUP(C61,DATA!$L$3:$AD$66,1+$C$3,0)),"",VLOOKUP($C61,DATA!$L$3:$AD$66,1+$C$3,0))</f>
        <v/>
      </c>
      <c r="E61" s="27">
        <f>VLOOKUP(C61,DATA!$A$3:$D$66,4,0)</f>
        <v>26</v>
      </c>
      <c r="F61" s="25" t="str">
        <f>IF(ISBLANK(VLOOKUP(C61,DATA!$L$69:$AD$131,1+$C$3,0)),"",VLOOKUP($C61,DATA!$L$69:$AD$131,1+$C$3,0))</f>
        <v>MANDATORY FOR ITALIAN TOLL SUBSCRIPTION</v>
      </c>
      <c r="H61" s="25" t="s">
        <v>1186</v>
      </c>
      <c r="I61" s="32" t="str">
        <f>VLOOKUP(H61,DATA!$L$134:$AD$256,1+$C$3,0)</f>
        <v>Type of Fiscal Identification Nr.</v>
      </c>
    </row>
    <row r="62" spans="3:9" x14ac:dyDescent="0.2">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1187</v>
      </c>
      <c r="I62" s="32" t="str">
        <f>VLOOKUP(H62,DATA!$L$134:$AD$256,1+$C$3,0)</f>
        <v>Fiscal Identification ID</v>
      </c>
    </row>
    <row r="63" spans="3:9" x14ac:dyDescent="0.2">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1183</v>
      </c>
      <c r="I63" s="32" t="str">
        <f>VLOOKUP(H63,DATA!$L$134:$AD$256,1+$C$3,0)</f>
        <v>International Prefix</v>
      </c>
    </row>
    <row r="64" spans="3:9" x14ac:dyDescent="0.2">
      <c r="C64" s="25">
        <v>57</v>
      </c>
      <c r="D64" s="25" t="str">
        <f>IF(ISBLANK(VLOOKUP(C64,DATA!$L$3:$AD$66,1+$C$3,0)),"",VLOOKUP($C64,DATA!$L$3:$AD$66,1+$C$3,0))</f>
        <v>Name</v>
      </c>
      <c r="E64" s="27">
        <f>VLOOKUP(C64,DATA!$A$3:$D$66,4,0)</f>
        <v>50</v>
      </c>
      <c r="F64" s="25" t="str">
        <f>IF(ISBLANK(VLOOKUP(C64,DATA!$L$69:$AD$131,1+$C$3,0)),"",VLOOKUP($C64,DATA!$L$69:$AD$131,1+$C$3,0))</f>
        <v>in accordance with personal ID</v>
      </c>
      <c r="H64" s="25" t="s">
        <v>1177</v>
      </c>
      <c r="I64" s="32" t="str">
        <f>VLOOKUP(H64,DATA!$L$134:$AD$256,1+$C$3,0)</f>
        <v>Street name and number</v>
      </c>
    </row>
    <row r="65" spans="3:9" x14ac:dyDescent="0.2">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1185</v>
      </c>
      <c r="I65" s="32" t="str">
        <f>VLOOKUP(H65,DATA!$L$134:$AD$256,1+$C$3,0)</f>
        <v>Country</v>
      </c>
    </row>
    <row r="66" spans="3:9" x14ac:dyDescent="0.2">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1012</v>
      </c>
      <c r="I66" s="32" t="str">
        <f>VLOOKUP(H66,DATA!$L$134:$AD$256,1+$C$3,0)</f>
        <v>state(-owned) enterprise</v>
      </c>
    </row>
    <row r="67" spans="3:9" x14ac:dyDescent="0.2">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1014</v>
      </c>
      <c r="I67" s="32" t="str">
        <f>VLOOKUP(H67,DATA!$L$134:$AD$256,1+$C$3,0)</f>
        <v>joint-stock company</v>
      </c>
    </row>
    <row r="68" spans="3:9" x14ac:dyDescent="0.2">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1016</v>
      </c>
      <c r="I68" s="32" t="str">
        <f>VLOOKUP(H68,DATA!$L$134:$AD$256,1+$C$3,0)</f>
        <v>limited liability company</v>
      </c>
    </row>
    <row r="69" spans="3:9" x14ac:dyDescent="0.2">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1018</v>
      </c>
      <c r="I69" s="32" t="str">
        <f>VLOOKUP(H69,DATA!$L$134:$AD$256,1+$C$3,0)</f>
        <v>public limited company</v>
      </c>
    </row>
    <row r="70" spans="3:9" x14ac:dyDescent="0.2">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1020</v>
      </c>
      <c r="I70" s="32" t="str">
        <f>VLOOKUP(H70,DATA!$L$134:$AD$256,1+$C$3,0)</f>
        <v>limited partnership</v>
      </c>
    </row>
    <row r="71" spans="3:9" x14ac:dyDescent="0.2">
      <c r="H71" s="25" t="s">
        <v>1022</v>
      </c>
      <c r="I71" s="32" t="str">
        <f>VLOOKUP(H71,DATA!$L$134:$AD$256,1+$C$3,0)</f>
        <v>self-employed (natural) person</v>
      </c>
    </row>
    <row r="72" spans="3:9" x14ac:dyDescent="0.2">
      <c r="H72" s="25" t="s">
        <v>1024</v>
      </c>
      <c r="I72" s="32" t="str">
        <f>VLOOKUP(H72,DATA!$L$134:$AD$256,1+$C$3,0)</f>
        <v>cooperative</v>
      </c>
    </row>
    <row r="73" spans="3:9" x14ac:dyDescent="0.2">
      <c r="H73" s="25" t="s">
        <v>1026</v>
      </c>
      <c r="I73" s="32" t="str">
        <f>VLOOKUP(H73,DATA!$L$134:$AD$256,1+$C$3,0)</f>
        <v>organizational unit of a business</v>
      </c>
    </row>
    <row r="74" spans="3:9" x14ac:dyDescent="0.2">
      <c r="H74" s="25" t="s">
        <v>1028</v>
      </c>
      <c r="I74" s="32" t="str">
        <f>VLOOKUP(H74,DATA!$L$134:$AD$256,1+$C$3,0)</f>
        <v>organizational unit of a foreign person</v>
      </c>
    </row>
    <row r="75" spans="3:9" x14ac:dyDescent="0.2">
      <c r="H75" s="25" t="s">
        <v>1030</v>
      </c>
      <c r="I75" s="32" t="str">
        <f>VLOOKUP(H75,DATA!$L$134:$AD$256,1+$C$3,0)</f>
        <v>municipal enterprise</v>
      </c>
    </row>
    <row r="76" spans="3:9" x14ac:dyDescent="0.2">
      <c r="H76" s="25" t="s">
        <v>1032</v>
      </c>
      <c r="I76" s="32" t="str">
        <f>VLOOKUP(H76,DATA!$L$134:$AD$256,1+$C$3,0)</f>
        <v>municipal authority</v>
      </c>
    </row>
    <row r="77" spans="3:9" x14ac:dyDescent="0.2">
      <c r="H77" s="25" t="s">
        <v>1034</v>
      </c>
      <c r="I77" s="32" t="str">
        <f>VLOOKUP(H77,DATA!$L$134:$AD$256,1+$C$3,0)</f>
        <v>european economic interest grouping</v>
      </c>
    </row>
    <row r="78" spans="3:9" x14ac:dyDescent="0.2">
      <c r="H78" s="25" t="s">
        <v>1036</v>
      </c>
      <c r="I78" s="32" t="str">
        <f>VLOOKUP(H78,DATA!$L$134:$AD$256,1+$C$3,0)</f>
        <v>societas europaea</v>
      </c>
    </row>
    <row r="79" spans="3:9" x14ac:dyDescent="0.2">
      <c r="H79" s="25" t="s">
        <v>1267</v>
      </c>
      <c r="I79" s="32" t="str">
        <f>VLOOKUP(H79,DATA!$L$134:$AD$256,1+$C$3,0)</f>
        <v>mobile phone</v>
      </c>
    </row>
    <row r="80" spans="3:9" x14ac:dyDescent="0.2">
      <c r="H80" s="25" t="s">
        <v>1268</v>
      </c>
      <c r="I80" s="32" t="str">
        <f>VLOOKUP(H80,DATA!$L$134:$AD$256,1+$C$3,0)</f>
        <v>landline</v>
      </c>
    </row>
    <row r="81" spans="8:9" x14ac:dyDescent="0.2">
      <c r="H81" s="25" t="s">
        <v>1251</v>
      </c>
      <c r="I81" s="32" t="str">
        <f>VLOOKUP(H81,DATA!$L$134:$AD$256,1+$C$3,0)</f>
        <v>Phone type</v>
      </c>
    </row>
    <row r="82" spans="8:9" x14ac:dyDescent="0.2">
      <c r="H82" s="31" t="s">
        <v>1190</v>
      </c>
      <c r="I82" s="32" t="str">
        <f>VLOOKUP(H82,DATA!$L$135:$AD$256,1+$C$3,0)</f>
        <v>European vehicle class</v>
      </c>
    </row>
    <row r="83" spans="8:9" x14ac:dyDescent="0.2">
      <c r="H83" s="25" t="s">
        <v>1184</v>
      </c>
      <c r="I83" s="32" t="str">
        <f>VLOOKUP(H83,DATA!$L$135:$AD$256,1+$C$3,0)</f>
        <v>Prefix and number</v>
      </c>
    </row>
    <row r="84" spans="8:9" x14ac:dyDescent="0.2">
      <c r="H84" s="25" t="s">
        <v>1191</v>
      </c>
      <c r="I84" s="32" t="str">
        <f>VLOOKUP(H84,DATA!$L$135:$AD$256,1+$C$3,0)</f>
        <v>Length of the vehicle</v>
      </c>
    </row>
    <row r="85" spans="8:9" x14ac:dyDescent="0.2">
      <c r="H85" s="25" t="s">
        <v>1192</v>
      </c>
      <c r="I85" s="32" t="str">
        <f>VLOOKUP(H85,DATA!$L$135:$AD$256,1+$C$3,0)</f>
        <v>Width of the vehicle</v>
      </c>
    </row>
    <row r="86" spans="8:9" x14ac:dyDescent="0.2">
      <c r="H86" s="25" t="s">
        <v>1193</v>
      </c>
      <c r="I86" s="32" t="str">
        <f>VLOOKUP(H86,DATA!$L$135:$AD$256,1+$C$3,0)</f>
        <v>Hight of the vehicle</v>
      </c>
    </row>
    <row r="87" spans="8:9" x14ac:dyDescent="0.2">
      <c r="H87" s="25" t="s">
        <v>1194</v>
      </c>
      <c r="I87" s="32" t="str">
        <f>VLOOKUP(H87,DATA!$L$135:$AD$256,1+$C$3,0)</f>
        <v>Hight at the first axis</v>
      </c>
    </row>
    <row r="88" spans="8:9" x14ac:dyDescent="0.2">
      <c r="H88" s="25" t="s">
        <v>1195</v>
      </c>
      <c r="I88" s="32" t="str">
        <f>VLOOKUP(H88,DATA!$L$135:$AD$256,1+$C$3,0)</f>
        <v>Type of wheel</v>
      </c>
    </row>
    <row r="89" spans="8:9" x14ac:dyDescent="0.2">
      <c r="H89" s="25" t="s">
        <v>1196</v>
      </c>
      <c r="I89" s="32" t="str">
        <f>VLOOKUP(H89,DATA!$L$135:$AD$256,1+$C$3,0)</f>
        <v>Vehicle Identification number</v>
      </c>
    </row>
    <row r="90" spans="8:9" x14ac:dyDescent="0.2">
      <c r="H90" s="25" t="s">
        <v>1197</v>
      </c>
      <c r="I90" s="32" t="str">
        <f>VLOOKUP(H90,DATA!$L$135:$AD$256,1+$C$3,0)</f>
        <v>Class of particulate filter</v>
      </c>
    </row>
    <row r="91" spans="8:9" x14ac:dyDescent="0.2">
      <c r="H91" s="25" t="s">
        <v>1202</v>
      </c>
      <c r="I91" s="32" t="str">
        <f>VLOOKUP(H91,DATA!$L$135:$AD$256,1+$C$3,0)</f>
        <v>Services</v>
      </c>
    </row>
    <row r="92" spans="8:9" x14ac:dyDescent="0.2">
      <c r="H92" s="25" t="s">
        <v>1204</v>
      </c>
      <c r="I92" s="32" t="str">
        <f>VLOOKUP(H92,DATA!$L$135:$AD$256,1+$C$3,0)</f>
        <v>TIS-PL France</v>
      </c>
    </row>
    <row r="93" spans="8:9" x14ac:dyDescent="0.2">
      <c r="H93" s="25" t="s">
        <v>1205</v>
      </c>
      <c r="I93" s="32" t="str">
        <f>VLOOKUP(H93,DATA!$L$135:$AD$256,1+$C$3,0)</f>
        <v>VIA-T Spain</v>
      </c>
    </row>
    <row r="94" spans="8:9" x14ac:dyDescent="0.2">
      <c r="H94" s="25" t="s">
        <v>1206</v>
      </c>
      <c r="I94" s="32" t="str">
        <f>VLOOKUP(H94,DATA!$L$135:$AD$256,1+$C$3,0)</f>
        <v>VIAVERDE Portugal</v>
      </c>
    </row>
    <row r="95" spans="8:9" x14ac:dyDescent="0.2">
      <c r="H95" s="25" t="s">
        <v>1207</v>
      </c>
      <c r="I95" s="32" t="str">
        <f>VLOOKUP(H95,DATA!$L$135:$AD$256,1+$C$3,0)</f>
        <v>GO Austria</v>
      </c>
    </row>
    <row r="96" spans="8:9" x14ac:dyDescent="0.2">
      <c r="H96" s="25" t="s">
        <v>1198</v>
      </c>
      <c r="I96" s="32" t="str">
        <f>VLOOKUP(H96,DATA!$L$135:$AD$256,1+$C$3,0)</f>
        <v>Poland (A4)</v>
      </c>
    </row>
    <row r="97" spans="8:9" x14ac:dyDescent="0.2">
      <c r="H97" s="25" t="s">
        <v>1199</v>
      </c>
      <c r="I97" s="32" t="str">
        <f>VLOOKUP(H97,DATA!$L$135:$AD$256,1+$C$3,0)</f>
        <v>Belgium</v>
      </c>
    </row>
    <row r="98" spans="8:9" x14ac:dyDescent="0.2">
      <c r="H98" s="25" t="s">
        <v>1208</v>
      </c>
      <c r="I98" s="32" t="str">
        <f>VLOOKUP(H98,DATA!$L$135:$AD$256,1+$C$3,0)</f>
        <v>LKW Maut Germany</v>
      </c>
    </row>
    <row r="99" spans="8:9" x14ac:dyDescent="0.2">
      <c r="H99" s="25" t="s">
        <v>1200</v>
      </c>
      <c r="I99" s="32" t="str">
        <f>VLOOKUP(H99,DATA!$L$135:$AD$256,1+$C$3,0)</f>
        <v>Scandinavia</v>
      </c>
    </row>
    <row r="100" spans="8:9" x14ac:dyDescent="0.2">
      <c r="H100" s="25" t="s">
        <v>1201</v>
      </c>
      <c r="I100" s="32" t="str">
        <f>VLOOKUP(H100,DATA!$L$135:$AD$256,1+$C$3,0)</f>
        <v>Bulgaria</v>
      </c>
    </row>
    <row r="101" spans="8:9" x14ac:dyDescent="0.2">
      <c r="H101" s="25" t="s">
        <v>1216</v>
      </c>
      <c r="I101" s="32" t="str">
        <f>VLOOKUP(H101,DATA!$L$135:$AD$256,1+$C$3,0)</f>
        <v>Switzerland</v>
      </c>
    </row>
    <row r="102" spans="8:9" x14ac:dyDescent="0.2">
      <c r="H102" s="25" t="s">
        <v>1203</v>
      </c>
      <c r="I102" s="32" t="str">
        <f>VLOOKUP(H102,DATA!$L$135:$AD$256,1+$C$3,0)</f>
        <v>TIS-PL French Rabate Option</v>
      </c>
    </row>
    <row r="103" spans="8:9" ht="25.5" x14ac:dyDescent="0.2">
      <c r="H103" s="31" t="s">
        <v>1467</v>
      </c>
      <c r="I103" s="32" t="str">
        <f>VLOOKUP(H103,DATA!$L$135:$AD$256,1+$C$3,0)</f>
        <v>all
(APPR + AREA + SANEF + SAPN)</v>
      </c>
    </row>
    <row r="104" spans="8:9" x14ac:dyDescent="0.2">
      <c r="H104" s="25" t="s">
        <v>1450</v>
      </c>
      <c r="I104" s="32" t="str">
        <f>VLOOKUP(H104,DATA!$L$135:$AD$256,1+$C$3,0)</f>
        <v>Fuel</v>
      </c>
    </row>
    <row r="105" spans="8:9" x14ac:dyDescent="0.2">
      <c r="H105" s="25" t="s">
        <v>1333</v>
      </c>
      <c r="I105" s="32" t="str">
        <f>VLOOKUP(H105,DATA!$L$135:$AD$256,1+$C$3,0)</f>
        <v>Unladen weight of tractor</v>
      </c>
    </row>
    <row r="106" spans="8:9" x14ac:dyDescent="0.2">
      <c r="H106" s="25" t="s">
        <v>429</v>
      </c>
      <c r="I106" s="32" t="str">
        <f>VLOOKUP(H106,DATA!$L$135:$AD$256,1+$C$3,0)</f>
        <v>Yes</v>
      </c>
    </row>
    <row r="107" spans="8:9" x14ac:dyDescent="0.2">
      <c r="H107" s="25" t="s">
        <v>430</v>
      </c>
      <c r="I107" s="32" t="str">
        <f>VLOOKUP(H107,DATA!$L$135:$AD$256,1+$C$3,0)</f>
        <v>No</v>
      </c>
    </row>
    <row r="108" spans="8:9" x14ac:dyDescent="0.2">
      <c r="H108" s="25" t="s">
        <v>1447</v>
      </c>
      <c r="I108" s="32" t="str">
        <f>VLOOKUP(H108,DATA!$L$135:$AD$256,1+$C$3,0)</f>
        <v xml:space="preserve"> VAT intra-Community Number </v>
      </c>
    </row>
    <row r="109" spans="8:9" x14ac:dyDescent="0.2">
      <c r="H109" s="25" t="s">
        <v>1444</v>
      </c>
      <c r="I109" s="32" t="str">
        <f>VLOOKUP(H109,DATA!$L$135:$AD$256,1+$C$3,0)</f>
        <v>physical person or non-EU customer</v>
      </c>
    </row>
    <row r="110" spans="8:9" x14ac:dyDescent="0.2">
      <c r="H110" s="25" t="s">
        <v>1456</v>
      </c>
      <c r="I110" s="32" t="str">
        <f>VLOOKUP(H110,DATA!$L$135:$AD$256,1+$C$3,0)</f>
        <v>e.g. AT0123456789</v>
      </c>
    </row>
    <row r="111" spans="8:9" x14ac:dyDescent="0.2">
      <c r="H111" s="25" t="s">
        <v>1861</v>
      </c>
      <c r="I111" s="32" t="str">
        <f>VLOOKUP(H111,DATA!$L$135:$AD$256,1+$C$3,0)</f>
        <v>Italy TELEPASS</v>
      </c>
    </row>
    <row r="112" spans="8:9" x14ac:dyDescent="0.2">
      <c r="H112" s="25" t="s">
        <v>1885</v>
      </c>
      <c r="I112" s="32" t="str">
        <f>VLOOKUP(H112,DATA!$L$135:$AD$256,1+$C$3,0)</f>
        <v>Community licence nr.</v>
      </c>
    </row>
    <row r="113" spans="8:9" x14ac:dyDescent="0.2">
      <c r="H113" s="25" t="s">
        <v>1886</v>
      </c>
      <c r="I113" s="32" t="str">
        <f>VLOOKUP(H113,DATA!$L$135:$AD$256,1+$C$3,0)</f>
        <v>Community Licence Start date</v>
      </c>
    </row>
    <row r="114" spans="8:9" x14ac:dyDescent="0.2">
      <c r="H114" s="25" t="s">
        <v>1888</v>
      </c>
      <c r="I114" s="32" t="str">
        <f>VLOOKUP(H114,DATA!$L$135:$AD$256,1+$C$3,0)</f>
        <v>Community Licence Expiry date</v>
      </c>
    </row>
    <row r="115" spans="8:9" x14ac:dyDescent="0.2">
      <c r="H115" s="25" t="s">
        <v>1889</v>
      </c>
      <c r="I115" s="32" t="str">
        <f>VLOOKUP(H115,DATA!$L$135:$AD$256,1+$C$3,0)</f>
        <v>Legal representative First Name (Prénom)</v>
      </c>
    </row>
    <row r="116" spans="8:9" x14ac:dyDescent="0.2">
      <c r="H116" s="25" t="s">
        <v>1890</v>
      </c>
      <c r="I116" s="32" t="str">
        <f>VLOOKUP(H116,DATA!$L$135:$AD$256,1+$C$3,0)</f>
        <v xml:space="preserve">Legal representative Last Name (Nom) </v>
      </c>
    </row>
    <row r="117" spans="8:9" x14ac:dyDescent="0.2">
      <c r="H117" s="25" t="s">
        <v>1891</v>
      </c>
      <c r="I117" s="32" t="str">
        <f>VLOOKUP(H117,DATA!$L$135:$AD$256,1+$C$3,0)</f>
        <v>Position</v>
      </c>
    </row>
    <row r="118" spans="8:9" x14ac:dyDescent="0.2">
      <c r="H118" s="25" t="s">
        <v>1162</v>
      </c>
      <c r="I118" s="32" t="str">
        <f>VLOOKUP(H118,DATA!$L$135:$AD$256,1+$C$3,0)</f>
        <v>Date of birth</v>
      </c>
    </row>
    <row r="119" spans="8:9" x14ac:dyDescent="0.2">
      <c r="H119" s="25" t="s">
        <v>1892</v>
      </c>
      <c r="I119" s="32" t="str">
        <f>VLOOKUP(H119,DATA!$L$135:$AD$256,1+$C$3,0)</f>
        <v>City of birth</v>
      </c>
    </row>
    <row r="120" spans="8:9" x14ac:dyDescent="0.2">
      <c r="H120" s="25" t="s">
        <v>1893</v>
      </c>
      <c r="I120" s="32" t="str">
        <f>VLOOKUP(H120,DATA!$L$135:$AD$256,1+$C$3,0)</f>
        <v>Country of birth</v>
      </c>
    </row>
    <row r="121" spans="8:9" x14ac:dyDescent="0.2">
      <c r="H121" s="25" t="s">
        <v>1894</v>
      </c>
      <c r="I121" s="32" t="str">
        <f>VLOOKUP(H121,DATA!$L$135:$AD$256,1+$C$3,0)</f>
        <v>Legal representative data</v>
      </c>
    </row>
    <row r="122" spans="8:9" x14ac:dyDescent="0.2">
      <c r="H122" s="25" t="s">
        <v>1895</v>
      </c>
      <c r="I122" s="32" t="str">
        <f>VLOOKUP(H122,DATA!$L$135:$AD$266,1+$C$3,0)</f>
        <v>Ownership</v>
      </c>
    </row>
    <row r="123" spans="8:9" x14ac:dyDescent="0.2">
      <c r="H123" t="s">
        <v>2085</v>
      </c>
      <c r="I123" s="32" t="str">
        <f>VLOOKUP(H123,DATA!$L$135:$AD$266,1+$C$3,0)</f>
        <v>in ownership</v>
      </c>
    </row>
    <row r="124" spans="8:9" x14ac:dyDescent="0.2">
      <c r="H124" t="s">
        <v>2086</v>
      </c>
      <c r="I124" s="32" t="str">
        <f>VLOOKUP(H124,DATA!$L$135:$AD$266,1+$C$3,0)</f>
        <v>financial lease</v>
      </c>
    </row>
    <row r="125" spans="8:9" x14ac:dyDescent="0.2">
      <c r="H125" t="s">
        <v>2087</v>
      </c>
      <c r="I125" s="32" t="str">
        <f>VLOOKUP(H125,DATA!$L$135:$AD$266,1+$C$3,0)</f>
        <v>long-term lease</v>
      </c>
    </row>
    <row r="126" spans="8:9" x14ac:dyDescent="0.2">
      <c r="H126" t="s">
        <v>2088</v>
      </c>
      <c r="I126" s="32" t="str">
        <f>VLOOKUP(H126,DATA!$L$135:$AD$266,1+$C$3,0)</f>
        <v>rent to buy</v>
      </c>
    </row>
    <row r="127" spans="8:9" x14ac:dyDescent="0.2">
      <c r="H127" t="s">
        <v>2089</v>
      </c>
      <c r="I127" s="32" t="str">
        <f>VLOOKUP(H127,DATA!$L$135:$AD$266,1+$C$3,0)</f>
        <v>in ownership with registration certificate not yet issued</v>
      </c>
    </row>
    <row r="128" spans="8:9" x14ac:dyDescent="0.2">
      <c r="H128" t="s">
        <v>2090</v>
      </c>
      <c r="I128" s="32" t="str">
        <f>VLOOKUP(H128,DATA!$L$135:$AD$266,1+$C$3,0)</f>
        <v>for sale with retention of title</v>
      </c>
    </row>
    <row r="129" spans="8:9" x14ac:dyDescent="0.2">
      <c r="H129" t="s">
        <v>2091</v>
      </c>
      <c r="I129" s="32" t="str">
        <f>VLOOKUP(H129,DATA!$L$135:$AD$266,1+$C$3,0)</f>
        <v>usufruct</v>
      </c>
    </row>
    <row r="130" spans="8:9" x14ac:dyDescent="0.2">
      <c r="H130" t="s">
        <v>2092</v>
      </c>
      <c r="I130" s="32" t="str">
        <f>VLOOKUP(H130,DATA!$L$135:$AD$266,1+$C$3,0)</f>
        <v>registered in another state</v>
      </c>
    </row>
    <row r="131" spans="8:9" x14ac:dyDescent="0.2">
      <c r="H131" t="s">
        <v>2093</v>
      </c>
      <c r="I131" s="32" t="str">
        <f>VLOOKUP(H131,DATA!$L$135:$AD$266,1+$C$3,0)</f>
        <v>held for another reason</v>
      </c>
    </row>
    <row r="132" spans="8:9" x14ac:dyDescent="0.2">
      <c r="H132" s="25" t="s">
        <v>1462</v>
      </c>
      <c r="I132" s="32" t="str">
        <f>VLOOKUP(H132,DATA!$L$135:$AD$267,1+$C$3,0)</f>
        <v>e.g. +44</v>
      </c>
    </row>
    <row r="133" spans="8:9" x14ac:dyDescent="0.2">
      <c r="H133" s="25" t="s">
        <v>1948</v>
      </c>
      <c r="I133" s="32" t="str">
        <f>VLOOKUP(H133,DATA!$L$135:$AD$267,1+$C$3,0)</f>
        <v>Mandatory for Italian toll subscription</v>
      </c>
    </row>
    <row r="134" spans="8:9" x14ac:dyDescent="0.2">
      <c r="H134" s="25" t="s">
        <v>2210</v>
      </c>
      <c r="I134" s="32" t="str">
        <f>VLOOKUP(H134,DATA!$L$135:$AD$268,1+$C$3,0)</f>
        <v>1 - limited liability company; 2 - self-employed; 3 - other</v>
      </c>
    </row>
    <row r="135" spans="8:9" x14ac:dyDescent="0.2">
      <c r="H135" s="25" t="s">
        <v>2229</v>
      </c>
      <c r="I135" s="32" t="str">
        <f>VLOOKUP(H135,DATA!$L$136:$AD$400,1+$C$3,0)</f>
        <v>Poland KAS</v>
      </c>
    </row>
    <row r="136" spans="8:9" x14ac:dyDescent="0.2">
      <c r="H136" t="s">
        <v>2242</v>
      </c>
      <c r="I136" s="32" t="str">
        <f>VLOOKUP(H136,DATA!$L$136:$AD$400,1+$C$3,0)</f>
        <v xml:space="preserve">Maximum technically permissible weight </v>
      </c>
    </row>
    <row r="137" spans="8:9" x14ac:dyDescent="0.2">
      <c r="H137" t="s">
        <v>2250</v>
      </c>
      <c r="I137" s="32" t="str">
        <f>VLOOKUP(H137,DATA!$L$136:$AD$400,1+$C$3,0)</f>
        <v>fuel tank(s) capacity (in litres)</v>
      </c>
    </row>
    <row r="138" spans="8:9" x14ac:dyDescent="0.2">
      <c r="H138" t="s">
        <v>2256</v>
      </c>
      <c r="I138" s="32" t="str">
        <f>VLOOKUP(H138,DATA!$L$136:$AD$400,1+$C$3,0)</f>
        <v>Initial Vehicle Registration Date</v>
      </c>
    </row>
    <row r="139" spans="8:9" x14ac:dyDescent="0.2">
      <c r="H139" t="s">
        <v>2265</v>
      </c>
      <c r="I139" s="32" t="str">
        <f>VLOOKUP(H139,DATA!$L$136:$AD$400,1+$C$3,0)</f>
        <v>CO₂ emissions in g/t-km (not in g/km)</v>
      </c>
    </row>
    <row r="140" spans="8:9" x14ac:dyDescent="0.2">
      <c r="H140" t="s">
        <v>2273</v>
      </c>
      <c r="I140" s="32" t="str">
        <f>VLOOKUP(H140,DATA!$L$136:$AD$400,1+$C$3,0)</f>
        <v>Vehicle subgroup</v>
      </c>
    </row>
    <row r="141" spans="8:9" x14ac:dyDescent="0.2">
      <c r="H141" t="s">
        <v>2280</v>
      </c>
      <c r="I141" s="32" t="str">
        <f>VLOOKUP(H141,DATA!$L$136:$AD$400,1+$C$3,0)</f>
        <v>Type of bodywork / car body type</v>
      </c>
    </row>
    <row r="142" spans="8:9" x14ac:dyDescent="0.2">
      <c r="H142" t="s">
        <v>2287</v>
      </c>
      <c r="I142" s="32" t="str">
        <f>VLOOKUP(H142,DATA!$L$136:$AD$400,1+$C$3,0)</f>
        <v>Cabin type - sleeper cab [yes/no]</v>
      </c>
    </row>
    <row r="143" spans="8:9" x14ac:dyDescent="0.2">
      <c r="H143" t="s">
        <v>2297</v>
      </c>
      <c r="I143" s="32" t="str">
        <f>VLOOKUP(H143,DATA!$L$136:$AD$400,1+$C$3,0)</f>
        <v>Engine power</v>
      </c>
    </row>
    <row r="144" spans="8:9" x14ac:dyDescent="0.2">
      <c r="H144" t="s">
        <v>2305</v>
      </c>
      <c r="I144" s="32" t="str">
        <f>VLOOKUP(H144,DATA!$L$136:$AD$400,1+$C$3,0)</f>
        <v>Engine capacity</v>
      </c>
    </row>
    <row r="145" spans="8:9" x14ac:dyDescent="0.2">
      <c r="H145" t="s">
        <v>2314</v>
      </c>
      <c r="I145" s="32" t="str">
        <f>VLOOKUP(H145,DATA!$L$136:$AD$400,1+$C$3,0)</f>
        <v>Number of Driven Axles</v>
      </c>
    </row>
    <row r="146" spans="8:9" x14ac:dyDescent="0.2">
      <c r="H146" t="s">
        <v>2323</v>
      </c>
      <c r="I146" s="32" t="str">
        <f>VLOOKUP(H146,DATA!$L$136:$AD$400,1+$C$3,0)</f>
        <v>CO₂ Class</v>
      </c>
    </row>
    <row r="147" spans="8:9" x14ac:dyDescent="0.2">
      <c r="H147" t="s">
        <v>2331</v>
      </c>
      <c r="I147" s="32" t="str">
        <f>VLOOKUP(H147,DATA!$L$136:$AD$400,1+$C$3,0)</f>
        <v>Optional (needed if vehicle subgroup is missing)</v>
      </c>
    </row>
    <row r="148" spans="8:9" x14ac:dyDescent="0.2">
      <c r="H148" t="s">
        <v>2339</v>
      </c>
      <c r="I148" s="32" t="str">
        <f>VLOOKUP(H148,DATA!$L$136:$AD$400,1+$C$3,0)</f>
        <v>Certificate of Conformity (COC)</v>
      </c>
    </row>
    <row r="149" spans="8:9" x14ac:dyDescent="0.2">
      <c r="H149" t="s">
        <v>2346</v>
      </c>
      <c r="I149" s="32" t="str">
        <f>VLOOKUP(H149,DATA!$L$136:$AD$400,1+$C$3,0)</f>
        <v>Customer Information File (CIF)</v>
      </c>
    </row>
    <row r="150" spans="8:9" x14ac:dyDescent="0.2">
      <c r="H150" t="s">
        <v>2353</v>
      </c>
      <c r="I150" s="32" t="str">
        <f>VLOOKUP(H150,DATA!$L$136:$AD$400,1+$C$3,0)</f>
        <v>F.1 from Registration certificate; 1.1.4 (CIF) [kg]</v>
      </c>
    </row>
    <row r="151" spans="8:9" x14ac:dyDescent="0.2">
      <c r="H151" t="s">
        <v>2354</v>
      </c>
      <c r="I151" s="32" t="str">
        <f>VLOOKUP(H151,DATA!$L$136:$AD$400,1+$C$3,0)</f>
        <v>W from Registration certificate [l/kg]</v>
      </c>
    </row>
    <row r="152" spans="8:9" x14ac:dyDescent="0.2">
      <c r="H152" t="s">
        <v>2355</v>
      </c>
      <c r="I152" s="32" t="str">
        <f>VLOOKUP(H152,DATA!$L$136:$AD$400,1+$C$3,0)</f>
        <v xml:space="preserve">B from Registration certificate </v>
      </c>
    </row>
    <row r="153" spans="8:9" x14ac:dyDescent="0.2">
      <c r="H153" t="s">
        <v>2361</v>
      </c>
      <c r="I153" s="32" t="str">
        <f>VLOOKUP(H153,DATA!$L$136:$AD$400,1+$C$3,0)</f>
        <v>V.7 from Registration certificate; 49.5 (COC); 2.3 (CIF)</v>
      </c>
    </row>
    <row r="154" spans="8:9" x14ac:dyDescent="0.2">
      <c r="H154" t="s">
        <v>2364</v>
      </c>
      <c r="I154" s="32" t="str">
        <f>VLOOKUP(H154,DATA!$L$136:$AD$400,1+$C$3,0)</f>
        <v>49.7 (COC); 1.1.15 (CIF)</v>
      </c>
    </row>
    <row r="155" spans="8:9" x14ac:dyDescent="0.2">
      <c r="H155" t="s">
        <v>2365</v>
      </c>
      <c r="I155" s="32" t="str">
        <f>VLOOKUP(H155,DATA!$L$136:$AD$400,1+$C$3,0)</f>
        <v>J.2 from Registration certificate; 38 (COC)</v>
      </c>
    </row>
    <row r="156" spans="8:9" x14ac:dyDescent="0.2">
      <c r="H156" t="s">
        <v>2370</v>
      </c>
      <c r="I156" s="32" t="str">
        <f>VLOOKUP(H156,DATA!$L$136:$AD$400,1+$C$3,0)</f>
        <v>1.1.13 (CIF)</v>
      </c>
    </row>
    <row r="157" spans="8:9" x14ac:dyDescent="0.2">
      <c r="H157" t="s">
        <v>2371</v>
      </c>
      <c r="I157" s="32" t="str">
        <f>VLOOKUP(H157,DATA!$L$136:$AD$400,1+$C$3,0)</f>
        <v>P.2 from Registration certificate; 27.1 (COC); 1.2.1 (CIF) [kW]</v>
      </c>
    </row>
    <row r="158" spans="8:9" x14ac:dyDescent="0.2">
      <c r="H158" t="s">
        <v>2372</v>
      </c>
      <c r="I158" s="32" t="str">
        <f>VLOOKUP(H158,DATA!$L$136:$AD$400,1+$C$3,0)</f>
        <v>P.1 from Registration certificate [cm3]</v>
      </c>
    </row>
    <row r="159" spans="8:9" x14ac:dyDescent="0.2">
      <c r="H159" t="s">
        <v>2380</v>
      </c>
      <c r="I159" s="32" t="str">
        <f>VLOOKUP(H159,DATA!$L$136:$AD$400,1+$C$3,0)</f>
        <v>L.1 from Registration certificate; 3 (COC); 1.1.3 (CIF)</v>
      </c>
    </row>
    <row r="160" spans="8:9" x14ac:dyDescent="0.2">
      <c r="H160" t="s">
        <v>2384</v>
      </c>
      <c r="I160" s="32" t="str">
        <f>VLOOKUP(H160,DATA!$L$136:$AD$400,1+$C$3,0)</f>
        <v>V.10 from Registration certificate</v>
      </c>
    </row>
    <row r="161" spans="8:9" ht="15" x14ac:dyDescent="0.25">
      <c r="H161" s="169" t="s">
        <v>2388</v>
      </c>
      <c r="I161" s="234" t="str">
        <f>VLOOKUP(H161,DATA!$L$136:$AD$400,1+$C$3,0)</f>
        <v>[dd-mm-yyyy]</v>
      </c>
    </row>
    <row r="162" spans="8:9" ht="51" x14ac:dyDescent="0.2">
      <c r="H162" s="84" t="s">
        <v>2213</v>
      </c>
      <c r="I162" s="32" t="str">
        <f>VLOOKUP(H162,DATA!$L$136:$AD$400,1+$C$3,0)</f>
        <v>P.3 from Registration certificate
Diesel - 1
Other - 2</v>
      </c>
    </row>
    <row r="163" spans="8:9" x14ac:dyDescent="0.2">
      <c r="H163" s="25" t="s">
        <v>2464</v>
      </c>
      <c r="I163" s="32" t="str">
        <f>VLOOKUP(H163,DATA!$L$136:$AD$400,1+$C$3,0)</f>
        <v>Croatia</v>
      </c>
    </row>
    <row r="164" spans="8:9" x14ac:dyDescent="0.2">
      <c r="H164" s="25" t="s">
        <v>2479</v>
      </c>
      <c r="I164" s="32" t="str">
        <f>VLOOKUP(H164,DATA!$L$136:$AD$400,1+$C$3,0)</f>
        <v>Slovenia</v>
      </c>
    </row>
    <row r="165" spans="8:9" x14ac:dyDescent="0.2">
      <c r="H165" s="25" t="s">
        <v>2480</v>
      </c>
      <c r="I165" s="32" t="str">
        <f>VLOOKUP(H165,DATA!$L$136:$AD$400,1+$C$3,0)</f>
        <v>Slovakia</v>
      </c>
    </row>
    <row r="166" spans="8:9" x14ac:dyDescent="0.2">
      <c r="H166" s="25" t="s">
        <v>2494</v>
      </c>
      <c r="I166" s="32" t="str">
        <f>VLOOKUP(H166,DATA!$L$136:$AD$400,1+$C$3,0)</f>
        <v>Hungary</v>
      </c>
    </row>
    <row r="167" spans="8:9" x14ac:dyDescent="0.2">
      <c r="H167" s="25" t="s">
        <v>2502</v>
      </c>
      <c r="I167" s="32" t="str">
        <f>VLOOKUP(H167,DATA!$L$136:$AD$400,1+$C$3,0)</f>
        <v>Vehicle Model</v>
      </c>
    </row>
    <row r="168" spans="8:9" x14ac:dyDescent="0.2">
      <c r="H168" s="28" t="s">
        <v>2508</v>
      </c>
      <c r="I168" s="32" t="str">
        <f>VLOOKUP(H168,DATA!$L$136:$AD$400,1+$C$3,0)</f>
        <v>Mandatory for Hungarian toll subscription</v>
      </c>
    </row>
    <row r="169" spans="8:9" x14ac:dyDescent="0.2">
      <c r="H169" s="28" t="s">
        <v>2514</v>
      </c>
      <c r="I169" s="32" t="str">
        <f>VLOOKUP(H169,DATA!$L$136:$AD$400,1+$C$3,0)</f>
        <v>Mandatory for German and/or Hungarian subscription</v>
      </c>
    </row>
    <row r="170" spans="8:9" x14ac:dyDescent="0.2">
      <c r="H170" s="28" t="s">
        <v>2637</v>
      </c>
      <c r="I170" s="32" t="str">
        <f>VLOOKUP(H170,DATA!$L$136:$AD$400,1+$C$3,0)</f>
        <v>Year of Vehicle Construction</v>
      </c>
    </row>
    <row r="171" spans="8:9" x14ac:dyDescent="0.2">
      <c r="H171" s="28" t="s">
        <v>2643</v>
      </c>
      <c r="I171" s="32" t="str">
        <f>VLOOKUP(H171,DATA!$L$136:$AD$400,1+$C$3,0)</f>
        <v>0.11 COC
[YYYY]</v>
      </c>
    </row>
    <row r="172" spans="8:9" x14ac:dyDescent="0.2">
      <c r="H172" s="28" t="s">
        <v>2657</v>
      </c>
      <c r="I172" s="32" t="str">
        <f>VLOOKUP(H172,DATA!$L$136:$AD$400,1+$C$3,0)</f>
        <v>Denmark EETS</v>
      </c>
    </row>
    <row r="173" spans="8:9" x14ac:dyDescent="0.2">
      <c r="H173" s="25" t="s">
        <v>2665</v>
      </c>
      <c r="I173" s="32" t="str">
        <f>VLOOKUP(H173,DATA!$L$136:$AD$400,1+$C$3,0)</f>
        <v>only for heavy good vehicles with a maximum authorised gross vehicle weight ≥ 12 tons</v>
      </c>
    </row>
    <row r="174" spans="8:9" x14ac:dyDescent="0.2">
      <c r="H174" s="25" t="s">
        <v>2673</v>
      </c>
      <c r="I174" s="32" t="str">
        <f>VLOOKUP(H174,DATA!$L$136:$AD$400,1+$C$3,0)</f>
        <v>only for heavy good vehicles with a maximum authorised gross vehicle weight &gt; 3,5 tons</v>
      </c>
    </row>
    <row r="175" spans="8:9" x14ac:dyDescent="0.2">
      <c r="H175" s="25" t="s">
        <v>2698</v>
      </c>
      <c r="I175" s="32" t="str">
        <f>VLOOKUP(H175,DATA!$L$136:$AD$400,1+$C$3,0)</f>
        <v>ICO code (mandatory for CZ and/or SK toll subscription)</v>
      </c>
    </row>
    <row r="176" spans="8:9" x14ac:dyDescent="0.2">
      <c r="H176" s="25" t="s">
        <v>2691</v>
      </c>
      <c r="I176" s="32" t="str">
        <f>VLOOKUP(H176,DATA!$L$136:$AD$400,1+$C$3,0)</f>
        <v>MK: Matte brooch / PL: REGON / TR: VAT ID number without country code</v>
      </c>
    </row>
    <row r="177" spans="8:9" x14ac:dyDescent="0.2">
      <c r="H177" s="25" t="s">
        <v>2705</v>
      </c>
      <c r="I177" s="25" t="s">
        <v>2705</v>
      </c>
    </row>
    <row r="178" spans="8:9" x14ac:dyDescent="0.2">
      <c r="H178" t="s">
        <v>2721</v>
      </c>
      <c r="I178" s="32" t="str">
        <f>VLOOKUP(H178,DATA!$L$136:$AD$400,1+$C$3,0)</f>
        <v>HGVC Netherlands</v>
      </c>
    </row>
    <row r="179" spans="8:9" x14ac:dyDescent="0.2">
      <c r="H179" t="s">
        <v>2732</v>
      </c>
      <c r="I179" s="32" t="str">
        <f>VLOOKUP(H179,DATA!$L$136:$AD$400,1+$C$3,0)</f>
        <v>Roaming in BA, MD, MK, RS, TR, UA</v>
      </c>
    </row>
    <row r="180" spans="8:9" x14ac:dyDescent="0.2">
      <c r="H180" s="25" t="s">
        <v>2743</v>
      </c>
      <c r="I180" s="32" t="str">
        <f>VLOOKUP(H180,DATA!$L$136:$AD$400,1+$C$3,0)</f>
        <v>Allows tolling configurations when the OBU is in BA, MD, MK, RS, TR or UA, e.g., setting the OBU’s axles and weight &amp; using SelfTestTool (not for toll payment in these countries). Monthly fee applicable as per valid list of “Medzinárodné služby a poplatky”.</v>
      </c>
    </row>
  </sheetData>
  <sheetProtection algorithmName="SHA-512" hashValue="hANZut8xg7QoYUtf3lfCx55vDtdTYEhFRLn8+vMhCF8Qnd//1hibhfkm/82JwcBrR3zKi5Q2JSZBvAV3Uld2cQ==" saltValue="DML758rztEdbK6ojFgXq5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X273"/>
  <sheetViews>
    <sheetView tabSelected="1" zoomScale="54" zoomScaleNormal="60" workbookViewId="0">
      <pane ySplit="17" topLeftCell="A72" activePane="bottomLeft" state="frozen"/>
      <selection pane="bottomLeft" activeCell="G5" sqref="G5:J5"/>
    </sheetView>
  </sheetViews>
  <sheetFormatPr defaultColWidth="15.5703125" defaultRowHeight="15" customHeight="1" x14ac:dyDescent="0.25"/>
  <cols>
    <col min="1" max="1" width="2.5703125" style="9" customWidth="1"/>
    <col min="2" max="2" width="6.42578125" style="13" customWidth="1"/>
    <col min="3" max="4" width="6.42578125" style="13" hidden="1" customWidth="1"/>
    <col min="5" max="5" width="17" style="9" customWidth="1"/>
    <col min="6" max="6" width="26.5703125" style="9" customWidth="1"/>
    <col min="7" max="7" width="26.42578125" style="9" customWidth="1"/>
    <col min="8" max="8" width="15.5703125" style="9" customWidth="1"/>
    <col min="9" max="9" width="16.42578125" style="9" customWidth="1"/>
    <col min="10" max="10" width="13.85546875" style="9" customWidth="1"/>
    <col min="11" max="11" width="18.5703125" style="9" customWidth="1"/>
    <col min="12" max="12" width="16" style="9" customWidth="1"/>
    <col min="13" max="13" width="16.42578125" style="9" customWidth="1"/>
    <col min="14" max="14" width="18.42578125" style="9" hidden="1" customWidth="1"/>
    <col min="15" max="15" width="15.140625" style="9" customWidth="1"/>
    <col min="16" max="16" width="17.140625" style="9" hidden="1" customWidth="1"/>
    <col min="17" max="17" width="17.5703125" style="45" hidden="1" customWidth="1"/>
    <col min="18" max="18" width="16.5703125" style="56" hidden="1" customWidth="1"/>
    <col min="19" max="20" width="15.5703125" style="44" hidden="1" customWidth="1"/>
    <col min="21" max="21" width="16.140625" style="44" customWidth="1"/>
    <col min="22" max="22" width="15.5703125" style="44" hidden="1" customWidth="1"/>
    <col min="23" max="23" width="15.85546875" style="44" customWidth="1"/>
    <col min="24" max="24" width="15.5703125" style="44" hidden="1" customWidth="1"/>
    <col min="25" max="25" width="15.5703125" style="44"/>
    <col min="26" max="26" width="15.5703125" style="44" customWidth="1"/>
    <col min="27" max="27" width="15.5703125" style="44" hidden="1" customWidth="1"/>
    <col min="28" max="30" width="15.5703125" style="44"/>
    <col min="31" max="31" width="15.85546875" style="44" customWidth="1"/>
    <col min="32" max="32" width="19.85546875" style="44" customWidth="1"/>
    <col min="33" max="33" width="26" style="44" customWidth="1"/>
    <col min="34" max="35" width="17.42578125" style="44" customWidth="1"/>
    <col min="36" max="37" width="14.5703125" style="44" customWidth="1"/>
    <col min="38" max="38" width="14.42578125" style="44" customWidth="1"/>
    <col min="39" max="39" width="14.85546875" style="44" customWidth="1"/>
    <col min="40" max="41" width="14.5703125" style="44" customWidth="1"/>
    <col min="42" max="42" width="15.42578125" style="44" customWidth="1"/>
    <col min="43" max="43" width="14.5703125" style="44" customWidth="1"/>
    <col min="44" max="44" width="14.42578125" style="44" customWidth="1"/>
    <col min="45" max="45" width="15" style="44" customWidth="1"/>
    <col min="46" max="46" width="14.42578125" style="44" customWidth="1"/>
    <col min="47" max="47" width="14.5703125" style="44" customWidth="1"/>
    <col min="48" max="53" width="0" style="44" hidden="1" customWidth="1"/>
    <col min="54" max="54" width="13.5703125" style="44" customWidth="1"/>
    <col min="55" max="56" width="13.85546875" style="44" customWidth="1"/>
    <col min="57" max="57" width="12.5703125" style="44" customWidth="1"/>
    <col min="58" max="58" width="14.85546875" style="44" customWidth="1"/>
    <col min="59" max="59" width="13.42578125" style="44" customWidth="1"/>
    <col min="60" max="60" width="15" style="44" customWidth="1"/>
    <col min="61" max="61" width="41.140625" style="44" customWidth="1"/>
    <col min="62" max="62" width="41.85546875" style="132" customWidth="1"/>
    <col min="63" max="72" width="15.5703125" style="44"/>
    <col min="73" max="73" width="15.5703125" style="9"/>
    <col min="74" max="76" width="0" style="9" hidden="1" customWidth="1"/>
    <col min="77" max="16384" width="15.5703125" style="9"/>
  </cols>
  <sheetData>
    <row r="1" spans="2:76" ht="7.35" customHeight="1" thickBot="1" x14ac:dyDescent="0.3"/>
    <row r="2" spans="2:76" s="3" customFormat="1" ht="38.25" thickBot="1" x14ac:dyDescent="0.25">
      <c r="E2" s="296" t="str">
        <f>LOADER!$I$7</f>
        <v>OMV SmartPass Order Form</v>
      </c>
      <c r="F2" s="297"/>
      <c r="G2" s="297"/>
      <c r="H2" s="297"/>
      <c r="I2" s="297"/>
      <c r="J2" s="297"/>
      <c r="K2" s="297"/>
      <c r="L2" s="297"/>
      <c r="M2" s="297"/>
      <c r="N2" s="297"/>
      <c r="O2" s="298"/>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133"/>
      <c r="BK2" s="42"/>
      <c r="BL2" s="42"/>
      <c r="BM2" s="42"/>
      <c r="BN2" s="42"/>
      <c r="BO2" s="42"/>
      <c r="BP2" s="42"/>
      <c r="BQ2" s="42"/>
      <c r="BR2" s="42"/>
      <c r="BS2" s="42"/>
      <c r="BT2" s="42"/>
    </row>
    <row r="3" spans="2:76" s="3" customFormat="1" ht="7.35" customHeight="1" x14ac:dyDescent="0.2">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133"/>
      <c r="BK3" s="42"/>
      <c r="BL3" s="42"/>
      <c r="BM3" s="42"/>
      <c r="BN3" s="42"/>
      <c r="BO3" s="42"/>
      <c r="BP3" s="42"/>
      <c r="BQ3" s="42"/>
      <c r="BR3" s="42"/>
      <c r="BS3" s="42"/>
      <c r="BT3" s="42"/>
      <c r="BW3" s="3" t="s">
        <v>151</v>
      </c>
    </row>
    <row r="4" spans="2:76" s="3" customFormat="1" ht="20.100000000000001" customHeight="1" x14ac:dyDescent="0.2">
      <c r="B4" s="1"/>
      <c r="C4" s="1"/>
      <c r="D4" s="1"/>
      <c r="E4" s="356" t="str">
        <f>LOADER!$I$45</f>
        <v>Card Issuer</v>
      </c>
      <c r="F4" s="356"/>
      <c r="G4" s="354" t="s">
        <v>859</v>
      </c>
      <c r="H4" s="354"/>
      <c r="I4" s="354"/>
      <c r="J4" s="354"/>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133"/>
      <c r="BK4" s="42"/>
      <c r="BL4" s="42"/>
      <c r="BM4" s="42"/>
      <c r="BN4" s="42"/>
      <c r="BO4" s="42"/>
      <c r="BP4" s="42"/>
      <c r="BQ4" s="42"/>
      <c r="BR4" s="42"/>
      <c r="BS4" s="42"/>
      <c r="BT4" s="42"/>
      <c r="BW4" s="3" t="s">
        <v>40</v>
      </c>
      <c r="BX4" s="3" t="s">
        <v>429</v>
      </c>
    </row>
    <row r="5" spans="2:76" s="3" customFormat="1" ht="20.100000000000001" customHeight="1" x14ac:dyDescent="0.2">
      <c r="B5" s="1"/>
      <c r="C5" s="1"/>
      <c r="D5" s="1"/>
      <c r="E5" s="356" t="str">
        <f>LOADER!$I$44</f>
        <v>Language</v>
      </c>
      <c r="F5" s="356"/>
      <c r="G5" s="355" t="s">
        <v>831</v>
      </c>
      <c r="H5" s="355"/>
      <c r="I5" s="355"/>
      <c r="J5" s="355"/>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133"/>
      <c r="BK5" s="42"/>
      <c r="BL5" s="42"/>
      <c r="BM5" s="42"/>
      <c r="BN5" s="42"/>
      <c r="BO5" s="42"/>
      <c r="BP5" s="42"/>
      <c r="BQ5" s="42"/>
      <c r="BR5" s="42"/>
      <c r="BS5" s="42"/>
      <c r="BT5" s="42"/>
      <c r="BW5" s="3" t="s">
        <v>152</v>
      </c>
      <c r="BX5" s="3" t="s">
        <v>430</v>
      </c>
    </row>
    <row r="6" spans="2:76" s="3" customFormat="1" ht="7.35" customHeight="1" x14ac:dyDescent="0.2">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133"/>
      <c r="BK6" s="42"/>
      <c r="BL6" s="42"/>
      <c r="BM6" s="42"/>
      <c r="BN6" s="42"/>
      <c r="BO6" s="42"/>
      <c r="BP6" s="42"/>
      <c r="BQ6" s="42"/>
      <c r="BR6" s="42"/>
      <c r="BS6" s="42"/>
      <c r="BT6" s="42"/>
      <c r="BW6" s="3" t="s">
        <v>158</v>
      </c>
    </row>
    <row r="7" spans="2:76" s="3" customFormat="1" ht="7.35" customHeight="1" x14ac:dyDescent="0.2">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133"/>
      <c r="BK7" s="42"/>
      <c r="BL7" s="42"/>
      <c r="BM7" s="42"/>
      <c r="BN7" s="42"/>
      <c r="BO7" s="42"/>
      <c r="BP7" s="42"/>
      <c r="BQ7" s="42"/>
      <c r="BR7" s="42"/>
      <c r="BS7" s="42"/>
      <c r="BT7" s="42"/>
    </row>
    <row r="8" spans="2:76" s="3" customFormat="1" ht="15" customHeight="1" x14ac:dyDescent="0.2">
      <c r="B8" s="1"/>
      <c r="C8" s="1"/>
      <c r="D8" s="1"/>
      <c r="E8" s="305" t="str">
        <f>LOADER!$I$27</f>
        <v>Mandatory</v>
      </c>
      <c r="F8" s="306"/>
      <c r="G8" s="307"/>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133"/>
      <c r="BK8" s="42"/>
      <c r="BL8" s="42"/>
      <c r="BM8" s="42"/>
      <c r="BN8" s="42"/>
      <c r="BO8" s="42"/>
      <c r="BP8" s="42"/>
      <c r="BQ8" s="42"/>
      <c r="BR8" s="42"/>
      <c r="BS8" s="42"/>
      <c r="BT8" s="42"/>
    </row>
    <row r="9" spans="2:76" s="3" customFormat="1" ht="15" customHeight="1" x14ac:dyDescent="0.2">
      <c r="B9" s="1"/>
      <c r="C9" s="1"/>
      <c r="D9" s="1"/>
      <c r="E9" s="308" t="str">
        <f>LOADER!$I$28</f>
        <v>Optional</v>
      </c>
      <c r="F9" s="309"/>
      <c r="G9" s="310"/>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133"/>
      <c r="BK9" s="42"/>
      <c r="BL9" s="42"/>
      <c r="BM9" s="42"/>
      <c r="BN9" s="42"/>
      <c r="BO9" s="42"/>
      <c r="BP9" s="42"/>
      <c r="BQ9" s="42"/>
      <c r="BR9" s="42"/>
      <c r="BS9" s="42"/>
      <c r="BT9" s="42"/>
    </row>
    <row r="10" spans="2:76" s="3" customFormat="1" ht="15" customHeight="1" x14ac:dyDescent="0.2">
      <c r="B10" s="1"/>
      <c r="C10" s="1"/>
      <c r="D10" s="1"/>
      <c r="E10" s="311" t="str">
        <f>LOADER!$I$46</f>
        <v>Do not fill</v>
      </c>
      <c r="F10" s="312"/>
      <c r="G10" s="313"/>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133"/>
      <c r="BK10" s="42"/>
      <c r="BL10" s="42"/>
      <c r="BM10" s="42"/>
      <c r="BN10" s="42"/>
      <c r="BO10" s="42"/>
      <c r="BP10" s="42"/>
      <c r="BQ10" s="42"/>
      <c r="BR10" s="42"/>
      <c r="BS10" s="42"/>
      <c r="BT10" s="42"/>
    </row>
    <row r="11" spans="2:76" s="3" customFormat="1" ht="15" customHeight="1" x14ac:dyDescent="0.2">
      <c r="B11" s="1"/>
      <c r="C11" s="1"/>
      <c r="D11" s="1"/>
      <c r="E11" s="314" t="str">
        <f>LOADER!$I$58</f>
        <v>Mandatory for German subscription</v>
      </c>
      <c r="F11" s="315"/>
      <c r="G11" s="316"/>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133"/>
      <c r="BK11" s="42"/>
      <c r="BL11" s="42"/>
      <c r="BM11" s="42"/>
      <c r="BN11" s="42"/>
      <c r="BO11" s="42"/>
      <c r="BP11" s="42"/>
      <c r="BQ11" s="42"/>
      <c r="BR11" s="42"/>
      <c r="BS11" s="42"/>
      <c r="BT11" s="42"/>
    </row>
    <row r="12" spans="2:76" s="3" customFormat="1" ht="15" customHeight="1" x14ac:dyDescent="0.2">
      <c r="B12" s="1"/>
      <c r="C12" s="1"/>
      <c r="D12" s="1"/>
      <c r="E12" s="365" t="str">
        <f>LOADER!$I$133</f>
        <v>Mandatory for Italian toll subscription</v>
      </c>
      <c r="F12" s="366"/>
      <c r="G12" s="367"/>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133"/>
      <c r="BK12" s="42"/>
      <c r="BL12" s="42"/>
      <c r="BM12" s="42"/>
      <c r="BN12" s="42"/>
      <c r="BO12" s="42"/>
      <c r="BP12" s="42"/>
      <c r="BQ12" s="42"/>
      <c r="BR12" s="42"/>
      <c r="BS12" s="42"/>
      <c r="BT12" s="42"/>
    </row>
    <row r="13" spans="2:76" s="3" customFormat="1" ht="15" customHeight="1" x14ac:dyDescent="0.2">
      <c r="B13" s="1"/>
      <c r="C13" s="1"/>
      <c r="D13" s="1"/>
      <c r="E13" s="336" t="str">
        <f>LOADER!I147</f>
        <v>Optional (needed if vehicle subgroup is missing)</v>
      </c>
      <c r="F13" s="337"/>
      <c r="G13" s="338"/>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133"/>
      <c r="BK13" s="42"/>
      <c r="BL13" s="42"/>
      <c r="BM13" s="42"/>
      <c r="BN13" s="42"/>
      <c r="BO13" s="42"/>
      <c r="BP13" s="42"/>
      <c r="BQ13" s="42"/>
      <c r="BR13" s="42"/>
      <c r="BS13" s="42"/>
      <c r="BT13" s="42"/>
    </row>
    <row r="14" spans="2:76" s="3" customFormat="1" ht="15" customHeight="1" x14ac:dyDescent="0.2">
      <c r="B14" s="1"/>
      <c r="C14" s="1"/>
      <c r="D14" s="1"/>
      <c r="E14" s="343" t="str">
        <f>LOADER!$I$168</f>
        <v>Mandatory for Hungarian toll subscription</v>
      </c>
      <c r="F14" s="344"/>
      <c r="G14" s="345"/>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133"/>
      <c r="BK14" s="42"/>
      <c r="BL14" s="42"/>
      <c r="BM14" s="42"/>
      <c r="BN14" s="42"/>
      <c r="BO14" s="42"/>
      <c r="BP14" s="42"/>
      <c r="BQ14" s="42"/>
      <c r="BR14" s="42"/>
      <c r="BS14" s="42"/>
      <c r="BT14" s="42"/>
    </row>
    <row r="15" spans="2:76" s="3" customFormat="1" ht="15" customHeight="1" x14ac:dyDescent="0.2">
      <c r="B15" s="1"/>
      <c r="C15" s="1"/>
      <c r="D15" s="1"/>
      <c r="E15" s="340" t="str">
        <f>LOADER!$I$169</f>
        <v>Mandatory for German and/or Hungarian subscription</v>
      </c>
      <c r="F15" s="341"/>
      <c r="G15" s="342"/>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133"/>
      <c r="BK15" s="42"/>
      <c r="BL15" s="42"/>
      <c r="BM15" s="42"/>
      <c r="BN15" s="42"/>
      <c r="BO15" s="42"/>
      <c r="BP15" s="42"/>
      <c r="BQ15" s="42"/>
      <c r="BR15" s="42"/>
      <c r="BS15" s="42"/>
      <c r="BT15" s="42"/>
    </row>
    <row r="16" spans="2:76" s="3" customFormat="1" ht="15" customHeight="1" x14ac:dyDescent="0.2">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133"/>
      <c r="BK16" s="42"/>
      <c r="BL16" s="42"/>
      <c r="BM16" s="42"/>
      <c r="BN16" s="42"/>
      <c r="BO16" s="42"/>
      <c r="BP16" s="42"/>
      <c r="BQ16" s="42"/>
      <c r="BR16" s="42"/>
      <c r="BS16" s="42"/>
      <c r="BT16" s="42"/>
    </row>
    <row r="17" spans="2:73" s="3" customFormat="1" ht="7.35" customHeight="1" thickBot="1" x14ac:dyDescent="0.2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133"/>
      <c r="BK17" s="42"/>
      <c r="BL17" s="42"/>
      <c r="BM17" s="42"/>
      <c r="BN17" s="42"/>
      <c r="BO17" s="42"/>
      <c r="BP17" s="42"/>
      <c r="BQ17" s="42"/>
      <c r="BR17" s="42"/>
      <c r="BS17" s="42"/>
      <c r="BT17" s="42"/>
    </row>
    <row r="18" spans="2:73" s="7" customFormat="1" ht="25.35" customHeight="1" thickBot="1" x14ac:dyDescent="0.25">
      <c r="B18" s="20"/>
      <c r="C18" s="20"/>
      <c r="D18" s="20"/>
      <c r="E18" s="277" t="str">
        <f>LOADER!$I$19</f>
        <v>Customer Information</v>
      </c>
      <c r="F18" s="278"/>
      <c r="G18" s="278"/>
      <c r="H18" s="278"/>
      <c r="I18" s="278"/>
      <c r="J18" s="278"/>
      <c r="K18" s="278"/>
      <c r="L18" s="278"/>
      <c r="M18" s="278"/>
      <c r="N18" s="278"/>
      <c r="O18" s="279"/>
      <c r="P18" s="180"/>
      <c r="Q18" s="180"/>
      <c r="R18" s="180"/>
      <c r="S18" s="180"/>
      <c r="T18" s="180"/>
      <c r="U18" s="42"/>
      <c r="V18" s="43"/>
      <c r="W18" s="42"/>
      <c r="X18" s="42"/>
      <c r="Y18" s="42"/>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134"/>
      <c r="BK18" s="43"/>
      <c r="BL18" s="43"/>
      <c r="BM18" s="43"/>
      <c r="BN18" s="43"/>
      <c r="BO18" s="43"/>
      <c r="BP18" s="43"/>
      <c r="BQ18" s="43"/>
      <c r="BR18" s="43"/>
      <c r="BS18" s="43"/>
      <c r="BT18" s="43"/>
    </row>
    <row r="19" spans="2:73" s="3" customFormat="1" ht="7.35" customHeight="1" thickBot="1" x14ac:dyDescent="0.2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133"/>
      <c r="BK19" s="42"/>
      <c r="BL19" s="42"/>
      <c r="BM19" s="42"/>
      <c r="BN19" s="42"/>
      <c r="BO19" s="42"/>
      <c r="BP19" s="42"/>
      <c r="BQ19" s="42"/>
      <c r="BR19" s="42"/>
      <c r="BS19" s="42"/>
      <c r="BT19" s="42"/>
    </row>
    <row r="20" spans="2:73" ht="15" hidden="1" customHeight="1" thickBot="1" x14ac:dyDescent="0.25">
      <c r="B20" s="64"/>
      <c r="C20" s="64"/>
      <c r="D20" s="64"/>
      <c r="E20" s="351" t="str">
        <f>LOADER!$D$15</f>
        <v>Company type</v>
      </c>
      <c r="F20" s="352"/>
      <c r="G20" s="352"/>
      <c r="H20" s="352"/>
      <c r="I20" s="352"/>
      <c r="J20" s="352"/>
      <c r="K20" s="353"/>
      <c r="L20" s="359"/>
      <c r="M20" s="360"/>
      <c r="N20" s="360"/>
      <c r="O20" s="360"/>
      <c r="P20" s="360"/>
      <c r="Q20" s="360"/>
      <c r="R20" s="360"/>
      <c r="S20" s="360"/>
      <c r="T20" s="360"/>
      <c r="U20" s="360"/>
      <c r="V20" s="360"/>
      <c r="W20" s="360"/>
      <c r="X20" s="360"/>
      <c r="Y20" s="360"/>
      <c r="Z20" s="360"/>
      <c r="AA20" s="360"/>
      <c r="AB20" s="360"/>
      <c r="AC20" s="360"/>
      <c r="AD20" s="360"/>
      <c r="AE20" s="360"/>
      <c r="AF20" s="360"/>
      <c r="AG20" s="360"/>
      <c r="AH20" s="361"/>
      <c r="AI20" s="202"/>
    </row>
    <row r="21" spans="2:73" ht="15" customHeight="1" x14ac:dyDescent="0.2">
      <c r="B21" s="64"/>
      <c r="C21" s="64"/>
      <c r="D21" s="64"/>
      <c r="E21" s="270" t="str">
        <f>LOADER!$I$59</f>
        <v>Company name / Surname and Name</v>
      </c>
      <c r="F21" s="271"/>
      <c r="G21" s="271"/>
      <c r="H21" s="339"/>
      <c r="I21" s="362"/>
      <c r="J21" s="363"/>
      <c r="K21" s="363"/>
      <c r="L21" s="363"/>
      <c r="M21" s="363"/>
      <c r="N21" s="363"/>
      <c r="O21" s="364"/>
      <c r="P21" s="186"/>
      <c r="Q21" s="186"/>
      <c r="R21" s="186"/>
      <c r="S21" s="186"/>
      <c r="T21" s="245"/>
      <c r="Z21" s="43"/>
    </row>
    <row r="22" spans="2:73" ht="15" customHeight="1" x14ac:dyDescent="0.2">
      <c r="B22" s="64"/>
      <c r="C22" s="64"/>
      <c r="D22" s="64"/>
      <c r="E22" s="273" t="str">
        <f>LOADER!$I$60</f>
        <v>Nationality</v>
      </c>
      <c r="F22" s="274"/>
      <c r="G22" s="274"/>
      <c r="H22" s="275"/>
      <c r="I22" s="264"/>
      <c r="J22" s="265"/>
      <c r="K22" s="265"/>
      <c r="L22" s="265"/>
      <c r="M22" s="265"/>
      <c r="N22" s="265"/>
      <c r="O22" s="266"/>
      <c r="P22" s="178"/>
      <c r="Q22" s="178"/>
      <c r="R22" s="178"/>
      <c r="S22" s="178"/>
      <c r="T22" s="246"/>
      <c r="Z22" s="43"/>
    </row>
    <row r="23" spans="2:73" ht="15" customHeight="1" x14ac:dyDescent="0.2">
      <c r="B23" s="64"/>
      <c r="C23" s="64"/>
      <c r="D23" s="64"/>
      <c r="E23" s="273" t="str">
        <f>LOADER!$I$61</f>
        <v>Type of Fiscal Identification Nr.</v>
      </c>
      <c r="F23" s="274"/>
      <c r="G23" s="274"/>
      <c r="H23" s="275"/>
      <c r="I23" s="264"/>
      <c r="J23" s="265"/>
      <c r="K23" s="265"/>
      <c r="L23" s="265"/>
      <c r="M23" s="265"/>
      <c r="N23" s="265"/>
      <c r="O23" s="266"/>
      <c r="P23" s="178"/>
      <c r="Q23" s="178"/>
      <c r="R23" s="178"/>
      <c r="S23" s="178"/>
      <c r="T23" s="246"/>
      <c r="Z23" s="43"/>
    </row>
    <row r="24" spans="2:73" ht="16.350000000000001" customHeight="1" x14ac:dyDescent="0.2">
      <c r="B24" s="64"/>
      <c r="C24" s="64"/>
      <c r="D24" s="64"/>
      <c r="E24" s="273" t="str">
        <f>LOADER!$I$62</f>
        <v>Fiscal Identification ID</v>
      </c>
      <c r="F24" s="274"/>
      <c r="G24" s="274"/>
      <c r="H24" s="275"/>
      <c r="I24" s="264"/>
      <c r="J24" s="265"/>
      <c r="K24" s="265"/>
      <c r="L24" s="265"/>
      <c r="M24" s="265"/>
      <c r="N24" s="265"/>
      <c r="O24" s="266"/>
      <c r="P24" s="178"/>
      <c r="Q24" s="178"/>
      <c r="R24" s="178"/>
      <c r="S24" s="178"/>
      <c r="T24" s="246"/>
      <c r="U24" s="44" t="str">
        <f>LOADER!$I$110</f>
        <v>e.g. AT0123456789</v>
      </c>
      <c r="Z24" s="43"/>
    </row>
    <row r="25" spans="2:73" ht="16.350000000000001" customHeight="1" x14ac:dyDescent="0.2">
      <c r="B25" s="64"/>
      <c r="C25" s="64"/>
      <c r="D25" s="64"/>
      <c r="E25" s="273" t="str">
        <f>LOADER!$I$175</f>
        <v>ICO code (mandatory for CZ and/or SK toll subscription)</v>
      </c>
      <c r="F25" s="274"/>
      <c r="G25" s="274"/>
      <c r="H25" s="276"/>
      <c r="I25" s="264"/>
      <c r="J25" s="265"/>
      <c r="K25" s="265"/>
      <c r="L25" s="265"/>
      <c r="M25" s="265"/>
      <c r="N25" s="265"/>
      <c r="O25" s="266"/>
      <c r="P25" s="178"/>
      <c r="Q25" s="178"/>
      <c r="R25" s="178"/>
      <c r="S25" s="178"/>
      <c r="T25" s="246"/>
      <c r="U25" s="44" t="str">
        <f>LOADER!$I$176</f>
        <v>MK: Matte brooch / PL: REGON / TR: VAT ID number without country code</v>
      </c>
      <c r="Z25" s="43"/>
    </row>
    <row r="26" spans="2:73" ht="16.350000000000001" customHeight="1" x14ac:dyDescent="0.2">
      <c r="B26" s="64"/>
      <c r="C26" s="64"/>
      <c r="D26" s="64"/>
      <c r="E26" s="273" t="str">
        <f>LOADER!$I$112</f>
        <v>Community licence nr.</v>
      </c>
      <c r="F26" s="274"/>
      <c r="G26" s="274"/>
      <c r="H26" s="275"/>
      <c r="I26" s="299"/>
      <c r="J26" s="300"/>
      <c r="K26" s="300"/>
      <c r="L26" s="300"/>
      <c r="M26" s="300"/>
      <c r="N26" s="300"/>
      <c r="O26" s="301"/>
      <c r="P26" s="181"/>
      <c r="Q26" s="181"/>
      <c r="R26" s="181"/>
      <c r="S26" s="181"/>
      <c r="T26" s="247"/>
      <c r="Z26" s="43"/>
    </row>
    <row r="27" spans="2:73" ht="16.350000000000001" customHeight="1" x14ac:dyDescent="0.2">
      <c r="B27" s="64"/>
      <c r="C27" s="64"/>
      <c r="D27" s="64"/>
      <c r="E27" s="273" t="str">
        <f>LOADER!$I$113</f>
        <v>Community Licence Start date</v>
      </c>
      <c r="F27" s="274"/>
      <c r="G27" s="274"/>
      <c r="H27" s="275"/>
      <c r="I27" s="299"/>
      <c r="J27" s="300"/>
      <c r="K27" s="300"/>
      <c r="L27" s="300"/>
      <c r="M27" s="300"/>
      <c r="N27" s="300"/>
      <c r="O27" s="301"/>
      <c r="P27" s="181"/>
      <c r="Q27" s="181"/>
      <c r="R27" s="181"/>
      <c r="S27" s="181"/>
      <c r="T27" s="247"/>
      <c r="U27" s="44" t="str">
        <f>LOADER!$I$57</f>
        <v>DD/MM/YYYY</v>
      </c>
      <c r="Z27" s="43"/>
    </row>
    <row r="28" spans="2:73" ht="16.350000000000001" customHeight="1" thickBot="1" x14ac:dyDescent="0.25">
      <c r="B28" s="64"/>
      <c r="C28" s="64"/>
      <c r="D28" s="64"/>
      <c r="E28" s="280" t="str">
        <f>LOADER!$I$114</f>
        <v>Community Licence Expiry date</v>
      </c>
      <c r="F28" s="281"/>
      <c r="G28" s="281"/>
      <c r="H28" s="292"/>
      <c r="I28" s="302"/>
      <c r="J28" s="303"/>
      <c r="K28" s="303"/>
      <c r="L28" s="303"/>
      <c r="M28" s="303"/>
      <c r="N28" s="303"/>
      <c r="O28" s="304"/>
      <c r="P28" s="182"/>
      <c r="Q28" s="182"/>
      <c r="R28" s="182"/>
      <c r="S28" s="182"/>
      <c r="T28" s="248"/>
      <c r="U28" s="44" t="str">
        <f>LOADER!$I$57</f>
        <v>DD/MM/YYYY</v>
      </c>
      <c r="Z28" s="43"/>
    </row>
    <row r="29" spans="2:73" ht="7.35" customHeight="1" thickBot="1" x14ac:dyDescent="0.3">
      <c r="B29" s="64"/>
      <c r="C29" s="64"/>
      <c r="D29" s="64"/>
      <c r="E29" s="10"/>
      <c r="F29" s="11"/>
      <c r="G29" s="11"/>
      <c r="H29" s="11"/>
      <c r="I29" s="192"/>
      <c r="J29" s="193"/>
      <c r="K29" s="192"/>
      <c r="L29" s="192"/>
      <c r="M29" s="192"/>
      <c r="N29" s="8"/>
      <c r="O29" s="194"/>
      <c r="P29" s="8"/>
      <c r="Q29" s="44"/>
      <c r="R29" s="59"/>
    </row>
    <row r="30" spans="2:73" s="7" customFormat="1" ht="25.35" customHeight="1" thickBot="1" x14ac:dyDescent="0.25">
      <c r="B30" s="65"/>
      <c r="C30" s="65"/>
      <c r="D30" s="65"/>
      <c r="E30" s="277" t="str">
        <f>LOADER!$I$121</f>
        <v>Legal representative data</v>
      </c>
      <c r="F30" s="278"/>
      <c r="G30" s="278"/>
      <c r="H30" s="278"/>
      <c r="I30" s="278"/>
      <c r="J30" s="278"/>
      <c r="K30" s="278"/>
      <c r="L30" s="278"/>
      <c r="M30" s="278"/>
      <c r="N30" s="278"/>
      <c r="O30" s="279"/>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134"/>
      <c r="BK30" s="43"/>
      <c r="BL30" s="43"/>
      <c r="BM30" s="43"/>
      <c r="BN30" s="43"/>
      <c r="BO30" s="43"/>
      <c r="BP30" s="43"/>
      <c r="BQ30" s="43"/>
      <c r="BR30" s="43"/>
      <c r="BS30" s="43"/>
      <c r="BT30" s="43"/>
      <c r="BU30" s="43"/>
    </row>
    <row r="31" spans="2:73" ht="7.35" customHeight="1" thickBot="1" x14ac:dyDescent="0.3">
      <c r="B31" s="64"/>
      <c r="C31" s="64"/>
      <c r="D31" s="64"/>
      <c r="E31" s="10"/>
      <c r="F31" s="11"/>
      <c r="G31" s="11"/>
      <c r="H31" s="11"/>
      <c r="I31" s="11"/>
      <c r="J31" s="11"/>
      <c r="K31" s="12"/>
      <c r="L31" s="11"/>
      <c r="M31" s="11"/>
      <c r="N31" s="11"/>
      <c r="O31" s="8"/>
      <c r="Q31" s="8"/>
      <c r="R31" s="44"/>
      <c r="S31" s="59"/>
      <c r="BU31" s="44"/>
    </row>
    <row r="32" spans="2:73" ht="15" customHeight="1" x14ac:dyDescent="0.2">
      <c r="B32" s="64"/>
      <c r="C32" s="64"/>
      <c r="D32" s="64"/>
      <c r="E32" s="270" t="str">
        <f>LOADER!$I$115</f>
        <v>Legal representative First Name (Prénom)</v>
      </c>
      <c r="F32" s="271"/>
      <c r="G32" s="271"/>
      <c r="H32" s="272"/>
      <c r="I32" s="317"/>
      <c r="J32" s="318"/>
      <c r="K32" s="318"/>
      <c r="L32" s="318"/>
      <c r="M32" s="318"/>
      <c r="N32" s="318"/>
      <c r="O32" s="319"/>
      <c r="P32" s="183"/>
      <c r="Q32" s="183"/>
      <c r="R32" s="183"/>
      <c r="S32" s="183"/>
      <c r="T32" s="249"/>
      <c r="Z32" s="43"/>
      <c r="BU32" s="44"/>
    </row>
    <row r="33" spans="2:73" ht="15" customHeight="1" x14ac:dyDescent="0.2">
      <c r="B33" s="64"/>
      <c r="C33" s="64"/>
      <c r="D33" s="64"/>
      <c r="E33" s="273" t="str">
        <f>LOADER!$I$116</f>
        <v xml:space="preserve">Legal representative Last Name (Nom) </v>
      </c>
      <c r="F33" s="274"/>
      <c r="G33" s="274"/>
      <c r="H33" s="276"/>
      <c r="I33" s="283"/>
      <c r="J33" s="284"/>
      <c r="K33" s="284"/>
      <c r="L33" s="284"/>
      <c r="M33" s="284"/>
      <c r="N33" s="284"/>
      <c r="O33" s="285"/>
      <c r="P33" s="184"/>
      <c r="Q33" s="184"/>
      <c r="R33" s="184"/>
      <c r="S33" s="184"/>
      <c r="T33" s="250"/>
      <c r="Z33" s="43"/>
      <c r="BU33" s="44"/>
    </row>
    <row r="34" spans="2:73" ht="15" customHeight="1" x14ac:dyDescent="0.2">
      <c r="B34" s="64"/>
      <c r="C34" s="64"/>
      <c r="D34" s="64"/>
      <c r="E34" s="273" t="str">
        <f>LOADER!$I$117</f>
        <v>Position</v>
      </c>
      <c r="F34" s="274"/>
      <c r="G34" s="274"/>
      <c r="H34" s="276"/>
      <c r="I34" s="283"/>
      <c r="J34" s="284"/>
      <c r="K34" s="284"/>
      <c r="L34" s="284"/>
      <c r="M34" s="284"/>
      <c r="N34" s="284"/>
      <c r="O34" s="285"/>
      <c r="P34" s="184"/>
      <c r="Q34" s="184"/>
      <c r="R34" s="184"/>
      <c r="S34" s="184"/>
      <c r="T34" s="250"/>
      <c r="Z34" s="43"/>
      <c r="BU34" s="44"/>
    </row>
    <row r="35" spans="2:73" ht="15" customHeight="1" x14ac:dyDescent="0.2">
      <c r="B35" s="64"/>
      <c r="C35" s="64"/>
      <c r="D35" s="64"/>
      <c r="E35" s="273" t="str">
        <f>LOADER!$I$118</f>
        <v>Date of birth</v>
      </c>
      <c r="F35" s="274"/>
      <c r="G35" s="274"/>
      <c r="H35" s="276"/>
      <c r="I35" s="333"/>
      <c r="J35" s="334"/>
      <c r="K35" s="334"/>
      <c r="L35" s="334"/>
      <c r="M35" s="334"/>
      <c r="N35" s="334"/>
      <c r="O35" s="335"/>
      <c r="P35" s="184"/>
      <c r="Q35" s="184"/>
      <c r="R35" s="184"/>
      <c r="S35" s="184"/>
      <c r="T35" s="250"/>
      <c r="U35" s="44" t="str">
        <f>LOADER!$I$57</f>
        <v>DD/MM/YYYY</v>
      </c>
      <c r="Z35" s="43"/>
      <c r="BU35" s="44"/>
    </row>
    <row r="36" spans="2:73" ht="15" customHeight="1" x14ac:dyDescent="0.2">
      <c r="B36" s="64"/>
      <c r="C36" s="64"/>
      <c r="D36" s="64"/>
      <c r="E36" s="273" t="str">
        <f>LOADER!$I$119</f>
        <v>City of birth</v>
      </c>
      <c r="F36" s="274"/>
      <c r="G36" s="274"/>
      <c r="H36" s="276"/>
      <c r="I36" s="283"/>
      <c r="J36" s="284"/>
      <c r="K36" s="284"/>
      <c r="L36" s="284"/>
      <c r="M36" s="284"/>
      <c r="N36" s="284"/>
      <c r="O36" s="285"/>
      <c r="P36" s="184"/>
      <c r="Q36" s="184"/>
      <c r="R36" s="184"/>
      <c r="S36" s="184"/>
      <c r="T36" s="250"/>
      <c r="Z36" s="43"/>
      <c r="BU36" s="44"/>
    </row>
    <row r="37" spans="2:73" ht="15" customHeight="1" x14ac:dyDescent="0.2">
      <c r="B37" s="64"/>
      <c r="C37" s="64"/>
      <c r="D37" s="64"/>
      <c r="E37" s="273" t="str">
        <f>LOADER!$I$120</f>
        <v>Country of birth</v>
      </c>
      <c r="F37" s="274"/>
      <c r="G37" s="274"/>
      <c r="H37" s="276"/>
      <c r="I37" s="283"/>
      <c r="J37" s="284"/>
      <c r="K37" s="284"/>
      <c r="L37" s="284"/>
      <c r="M37" s="284"/>
      <c r="N37" s="284"/>
      <c r="O37" s="285"/>
      <c r="P37" s="184"/>
      <c r="Q37" s="184"/>
      <c r="R37" s="184"/>
      <c r="S37" s="184"/>
      <c r="T37" s="250"/>
      <c r="Z37" s="43"/>
      <c r="AK37" s="93"/>
      <c r="BU37" s="44"/>
    </row>
    <row r="38" spans="2:73" ht="15" customHeight="1" x14ac:dyDescent="0.2">
      <c r="B38" s="64"/>
      <c r="C38" s="64"/>
      <c r="D38" s="64"/>
      <c r="E38" s="273" t="str">
        <f>LOADER!$I$64</f>
        <v>Street name and number</v>
      </c>
      <c r="F38" s="274"/>
      <c r="G38" s="274"/>
      <c r="H38" s="276"/>
      <c r="I38" s="283"/>
      <c r="J38" s="284"/>
      <c r="K38" s="284"/>
      <c r="L38" s="284"/>
      <c r="M38" s="284"/>
      <c r="N38" s="284"/>
      <c r="O38" s="285"/>
      <c r="P38" s="184"/>
      <c r="Q38" s="184"/>
      <c r="R38" s="184"/>
      <c r="S38" s="184"/>
      <c r="T38" s="250"/>
      <c r="Z38" s="43"/>
      <c r="AK38" s="94"/>
      <c r="BU38" s="44"/>
    </row>
    <row r="39" spans="2:73" ht="15" customHeight="1" x14ac:dyDescent="0.2">
      <c r="B39" s="64"/>
      <c r="C39" s="64"/>
      <c r="D39" s="64"/>
      <c r="E39" s="273" t="str">
        <f>LOADER!$D$30</f>
        <v>Post Code</v>
      </c>
      <c r="F39" s="274"/>
      <c r="G39" s="274"/>
      <c r="H39" s="276"/>
      <c r="I39" s="283"/>
      <c r="J39" s="284"/>
      <c r="K39" s="284"/>
      <c r="L39" s="284"/>
      <c r="M39" s="284"/>
      <c r="N39" s="284"/>
      <c r="O39" s="285"/>
      <c r="P39" s="184"/>
      <c r="Q39" s="184"/>
      <c r="R39" s="184"/>
      <c r="S39" s="184"/>
      <c r="T39" s="250"/>
      <c r="Z39" s="43"/>
      <c r="BU39" s="44"/>
    </row>
    <row r="40" spans="2:73" ht="15" customHeight="1" x14ac:dyDescent="0.2">
      <c r="B40" s="64"/>
      <c r="C40" s="64"/>
      <c r="D40" s="64"/>
      <c r="E40" s="273" t="str">
        <f>LOADER!$D$37</f>
        <v>City Name</v>
      </c>
      <c r="F40" s="274"/>
      <c r="G40" s="274"/>
      <c r="H40" s="276"/>
      <c r="I40" s="283"/>
      <c r="J40" s="284"/>
      <c r="K40" s="284"/>
      <c r="L40" s="284"/>
      <c r="M40" s="284"/>
      <c r="N40" s="284"/>
      <c r="O40" s="285"/>
      <c r="P40" s="184"/>
      <c r="Q40" s="184"/>
      <c r="R40" s="184"/>
      <c r="S40" s="184"/>
      <c r="T40" s="250"/>
      <c r="Z40" s="43"/>
      <c r="AJ40" s="43"/>
      <c r="BU40" s="44"/>
    </row>
    <row r="41" spans="2:73" ht="15" customHeight="1" thickBot="1" x14ac:dyDescent="0.25">
      <c r="B41" s="64"/>
      <c r="C41" s="64"/>
      <c r="D41" s="64"/>
      <c r="E41" s="280" t="str">
        <f>LOADER!$I$65</f>
        <v>Country</v>
      </c>
      <c r="F41" s="281"/>
      <c r="G41" s="281"/>
      <c r="H41" s="282"/>
      <c r="I41" s="286"/>
      <c r="J41" s="287"/>
      <c r="K41" s="287"/>
      <c r="L41" s="287"/>
      <c r="M41" s="287"/>
      <c r="N41" s="287"/>
      <c r="O41" s="288"/>
      <c r="P41" s="185"/>
      <c r="Q41" s="185"/>
      <c r="R41" s="185"/>
      <c r="S41" s="185"/>
      <c r="T41" s="251"/>
      <c r="V41" s="43"/>
      <c r="Z41" s="43"/>
      <c r="AA41" s="43"/>
      <c r="AB41" s="43"/>
      <c r="AC41" s="43"/>
      <c r="AD41" s="43"/>
      <c r="AE41" s="43"/>
      <c r="AF41" s="43"/>
      <c r="AG41" s="43"/>
      <c r="AH41" s="43"/>
      <c r="AI41" s="43"/>
      <c r="BU41" s="44"/>
    </row>
    <row r="42" spans="2:73" ht="7.35" customHeight="1" thickBot="1" x14ac:dyDescent="0.25">
      <c r="B42" s="64"/>
      <c r="C42" s="64"/>
      <c r="D42" s="64"/>
      <c r="E42" s="10"/>
      <c r="F42" s="11"/>
      <c r="G42" s="11"/>
      <c r="H42" s="11"/>
      <c r="I42" s="11"/>
      <c r="J42" s="12"/>
      <c r="K42" s="11"/>
      <c r="L42" s="52"/>
      <c r="M42" s="52"/>
      <c r="N42" s="5"/>
      <c r="O42" s="139"/>
      <c r="P42" s="5"/>
      <c r="Q42" s="44"/>
      <c r="V42" s="43"/>
      <c r="Z42" s="43"/>
      <c r="AA42" s="43"/>
      <c r="AB42" s="43"/>
      <c r="AC42" s="43"/>
      <c r="AD42" s="43"/>
      <c r="AE42" s="43"/>
      <c r="AF42" s="43"/>
      <c r="AG42" s="43"/>
      <c r="AH42" s="43"/>
      <c r="AI42" s="43"/>
      <c r="AJ42" s="43"/>
    </row>
    <row r="43" spans="2:73" s="7" customFormat="1" ht="25.35" customHeight="1" thickBot="1" x14ac:dyDescent="0.25">
      <c r="B43" s="65"/>
      <c r="C43" s="65"/>
      <c r="D43" s="65"/>
      <c r="E43" s="277" t="str">
        <f>LOADER!$I$21</f>
        <v>Company Address</v>
      </c>
      <c r="F43" s="278"/>
      <c r="G43" s="278"/>
      <c r="H43" s="278"/>
      <c r="I43" s="278"/>
      <c r="J43" s="278"/>
      <c r="K43" s="278"/>
      <c r="L43" s="278"/>
      <c r="M43" s="278"/>
      <c r="N43" s="278"/>
      <c r="O43" s="279"/>
      <c r="P43" s="180"/>
      <c r="Q43" s="180"/>
      <c r="R43" s="180"/>
      <c r="S43" s="180"/>
      <c r="T43" s="180"/>
      <c r="U43" s="44"/>
      <c r="V43" s="44"/>
      <c r="W43" s="44"/>
      <c r="X43" s="44"/>
      <c r="Y43" s="44"/>
      <c r="Z43" s="43"/>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134"/>
      <c r="BK43" s="43"/>
      <c r="BL43" s="43"/>
      <c r="BM43" s="43"/>
      <c r="BN43" s="43"/>
      <c r="BO43" s="43"/>
      <c r="BP43" s="43"/>
      <c r="BQ43" s="43"/>
      <c r="BR43" s="43"/>
      <c r="BS43" s="43"/>
      <c r="BT43" s="43"/>
    </row>
    <row r="44" spans="2:73" ht="7.35" customHeight="1" thickBot="1" x14ac:dyDescent="0.3">
      <c r="B44" s="64"/>
      <c r="C44" s="64"/>
      <c r="D44" s="64"/>
      <c r="E44" s="10"/>
      <c r="F44" s="11"/>
      <c r="G44" s="11"/>
      <c r="H44" s="11"/>
      <c r="I44" s="11"/>
      <c r="J44" s="12"/>
      <c r="K44" s="11"/>
      <c r="L44" s="11"/>
      <c r="M44" s="11"/>
      <c r="N44" s="8"/>
      <c r="P44" s="8"/>
      <c r="Q44" s="44"/>
      <c r="R44" s="59"/>
      <c r="Z44" s="43"/>
    </row>
    <row r="45" spans="2:73" ht="15" customHeight="1" x14ac:dyDescent="0.2">
      <c r="B45" s="64"/>
      <c r="C45" s="64"/>
      <c r="D45" s="64"/>
      <c r="E45" s="270" t="str">
        <f>LOADER!$I$64</f>
        <v>Street name and number</v>
      </c>
      <c r="F45" s="271"/>
      <c r="G45" s="271"/>
      <c r="H45" s="272"/>
      <c r="I45" s="327"/>
      <c r="J45" s="328"/>
      <c r="K45" s="328"/>
      <c r="L45" s="328"/>
      <c r="M45" s="328"/>
      <c r="N45" s="328"/>
      <c r="O45" s="329"/>
      <c r="P45" s="186"/>
      <c r="Q45" s="186"/>
      <c r="R45" s="186"/>
      <c r="S45" s="186"/>
      <c r="T45" s="245"/>
      <c r="Z45" s="43"/>
    </row>
    <row r="46" spans="2:73" ht="15" customHeight="1" x14ac:dyDescent="0.2">
      <c r="B46" s="64"/>
      <c r="C46" s="64"/>
      <c r="D46" s="64"/>
      <c r="E46" s="273" t="str">
        <f>LOADER!$D$42</f>
        <v>Post Code</v>
      </c>
      <c r="F46" s="274"/>
      <c r="G46" s="274"/>
      <c r="H46" s="276"/>
      <c r="I46" s="321"/>
      <c r="J46" s="322"/>
      <c r="K46" s="322"/>
      <c r="L46" s="322"/>
      <c r="M46" s="322"/>
      <c r="N46" s="322"/>
      <c r="O46" s="323"/>
      <c r="P46" s="187"/>
      <c r="Q46" s="187"/>
      <c r="R46" s="187"/>
      <c r="S46" s="187"/>
      <c r="T46" s="252"/>
      <c r="Z46" s="43"/>
    </row>
    <row r="47" spans="2:73" ht="15" customHeight="1" x14ac:dyDescent="0.2">
      <c r="B47" s="64"/>
      <c r="C47" s="64"/>
      <c r="D47" s="64"/>
      <c r="E47" s="273" t="str">
        <f>LOADER!D37</f>
        <v>City Name</v>
      </c>
      <c r="F47" s="274"/>
      <c r="G47" s="274"/>
      <c r="H47" s="276"/>
      <c r="I47" s="321"/>
      <c r="J47" s="322"/>
      <c r="K47" s="322"/>
      <c r="L47" s="322"/>
      <c r="M47" s="322"/>
      <c r="N47" s="322"/>
      <c r="O47" s="323"/>
      <c r="P47" s="187"/>
      <c r="Q47" s="187"/>
      <c r="R47" s="187"/>
      <c r="S47" s="187"/>
      <c r="T47" s="252"/>
      <c r="Z47" s="43"/>
    </row>
    <row r="48" spans="2:73" ht="15" customHeight="1" x14ac:dyDescent="0.2">
      <c r="B48" s="64"/>
      <c r="C48" s="64"/>
      <c r="D48" s="64"/>
      <c r="E48" s="273" t="str">
        <f>LOADER!$I$65</f>
        <v>Country</v>
      </c>
      <c r="F48" s="274"/>
      <c r="G48" s="274"/>
      <c r="H48" s="276"/>
      <c r="I48" s="264"/>
      <c r="J48" s="265"/>
      <c r="K48" s="265"/>
      <c r="L48" s="265"/>
      <c r="M48" s="265"/>
      <c r="N48" s="265"/>
      <c r="O48" s="266"/>
      <c r="P48" s="178"/>
      <c r="Q48" s="178"/>
      <c r="R48" s="178"/>
      <c r="S48" s="178"/>
      <c r="T48" s="246"/>
      <c r="Z48" s="43"/>
    </row>
    <row r="49" spans="2:72" ht="15" customHeight="1" x14ac:dyDescent="0.2">
      <c r="B49" s="64"/>
      <c r="C49" s="64"/>
      <c r="D49" s="64"/>
      <c r="E49" s="273" t="str">
        <f>LOADER!$D$34</f>
        <v>E-mail (required to access CZ toll discounts)</v>
      </c>
      <c r="F49" s="274"/>
      <c r="G49" s="274"/>
      <c r="H49" s="276"/>
      <c r="I49" s="321"/>
      <c r="J49" s="322"/>
      <c r="K49" s="322"/>
      <c r="L49" s="322"/>
      <c r="M49" s="322"/>
      <c r="N49" s="322"/>
      <c r="O49" s="323"/>
      <c r="P49" s="187"/>
      <c r="Q49" s="187"/>
      <c r="R49" s="187"/>
      <c r="S49" s="187"/>
      <c r="T49" s="252"/>
      <c r="U49" s="320" t="str">
        <f>LOADER!$F$34</f>
        <v>to this email address we will sent login/password of Telepass Truck portal</v>
      </c>
      <c r="V49" s="320"/>
      <c r="W49" s="320"/>
      <c r="X49" s="320"/>
      <c r="Y49" s="320"/>
      <c r="Z49" s="43"/>
      <c r="AA49" s="320"/>
      <c r="AB49" s="320"/>
      <c r="AC49" s="320"/>
      <c r="AD49" s="320"/>
      <c r="AE49" s="320"/>
      <c r="AJ49" s="320"/>
      <c r="AK49" s="320"/>
      <c r="AL49" s="320"/>
      <c r="AM49" s="320"/>
    </row>
    <row r="50" spans="2:72" ht="15" customHeight="1" x14ac:dyDescent="0.2">
      <c r="B50" s="64"/>
      <c r="C50" s="64"/>
      <c r="D50" s="64"/>
      <c r="E50" s="273" t="str">
        <f>LOADER!$I$63</f>
        <v>International Prefix</v>
      </c>
      <c r="F50" s="274"/>
      <c r="G50" s="274"/>
      <c r="H50" s="276"/>
      <c r="I50" s="321"/>
      <c r="J50" s="322"/>
      <c r="K50" s="322"/>
      <c r="L50" s="322"/>
      <c r="M50" s="322"/>
      <c r="N50" s="322"/>
      <c r="O50" s="323"/>
      <c r="P50" s="187"/>
      <c r="Q50" s="187"/>
      <c r="R50" s="187"/>
      <c r="S50" s="187"/>
      <c r="T50" s="252"/>
      <c r="U50" s="44" t="str">
        <f>LOADER!$I$132</f>
        <v>e.g. +44</v>
      </c>
      <c r="Z50" s="43"/>
    </row>
    <row r="51" spans="2:72" ht="15" customHeight="1" x14ac:dyDescent="0.2">
      <c r="B51" s="64"/>
      <c r="C51" s="64"/>
      <c r="D51" s="64"/>
      <c r="E51" s="273" t="str">
        <f>LOADER!$I$83</f>
        <v>Prefix and number</v>
      </c>
      <c r="F51" s="274"/>
      <c r="G51" s="274"/>
      <c r="H51" s="276"/>
      <c r="I51" s="321"/>
      <c r="J51" s="322"/>
      <c r="K51" s="322"/>
      <c r="L51" s="322"/>
      <c r="M51" s="322"/>
      <c r="N51" s="322"/>
      <c r="O51" s="323"/>
      <c r="P51" s="187"/>
      <c r="Q51" s="187"/>
      <c r="R51" s="187"/>
      <c r="S51" s="187"/>
      <c r="T51" s="252"/>
      <c r="Z51" s="43"/>
    </row>
    <row r="52" spans="2:72" ht="15" customHeight="1" thickBot="1" x14ac:dyDescent="0.25">
      <c r="B52" s="64"/>
      <c r="C52" s="64"/>
      <c r="D52" s="64"/>
      <c r="E52" s="280" t="str">
        <f>LOADER!$I$81</f>
        <v>Phone type</v>
      </c>
      <c r="F52" s="281"/>
      <c r="G52" s="281"/>
      <c r="H52" s="282"/>
      <c r="I52" s="324"/>
      <c r="J52" s="325"/>
      <c r="K52" s="325"/>
      <c r="L52" s="325"/>
      <c r="M52" s="325"/>
      <c r="N52" s="325"/>
      <c r="O52" s="326"/>
      <c r="P52" s="188"/>
      <c r="Q52" s="188"/>
      <c r="R52" s="188"/>
      <c r="S52" s="188"/>
      <c r="T52" s="253"/>
      <c r="Z52" s="43"/>
    </row>
    <row r="53" spans="2:72" ht="7.35" customHeight="1" thickBot="1" x14ac:dyDescent="0.3">
      <c r="B53" s="64"/>
      <c r="C53" s="64"/>
      <c r="D53" s="64"/>
      <c r="E53" s="10"/>
      <c r="F53" s="11"/>
      <c r="G53" s="11"/>
      <c r="H53" s="11"/>
      <c r="I53" s="11"/>
      <c r="J53" s="12"/>
      <c r="K53" s="11"/>
      <c r="L53" s="11"/>
      <c r="M53" s="11"/>
      <c r="N53" s="8"/>
      <c r="P53" s="8"/>
      <c r="Q53" s="44"/>
      <c r="R53" s="59"/>
      <c r="Z53" s="43"/>
    </row>
    <row r="54" spans="2:72" s="7" customFormat="1" ht="24.6" customHeight="1" thickBot="1" x14ac:dyDescent="0.25">
      <c r="B54" s="65"/>
      <c r="C54" s="65"/>
      <c r="D54" s="65"/>
      <c r="E54" s="277" t="str">
        <f>LOADER!$I$22</f>
        <v>Delivery Address (mandatory in case data are
 different than the ones under "Company Address")</v>
      </c>
      <c r="F54" s="278"/>
      <c r="G54" s="278"/>
      <c r="H54" s="278"/>
      <c r="I54" s="278"/>
      <c r="J54" s="278"/>
      <c r="K54" s="278"/>
      <c r="L54" s="278"/>
      <c r="M54" s="278"/>
      <c r="N54" s="278"/>
      <c r="O54" s="279"/>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134"/>
      <c r="BK54" s="43"/>
      <c r="BL54" s="43"/>
      <c r="BM54" s="43"/>
      <c r="BN54" s="43"/>
      <c r="BO54" s="43"/>
      <c r="BP54" s="43"/>
      <c r="BQ54" s="43"/>
      <c r="BR54" s="43"/>
      <c r="BS54" s="43"/>
      <c r="BT54" s="43"/>
    </row>
    <row r="55" spans="2:72" ht="6.6" customHeight="1" thickBot="1" x14ac:dyDescent="0.3">
      <c r="B55" s="64"/>
      <c r="C55" s="64"/>
      <c r="D55" s="64"/>
      <c r="E55" s="10"/>
      <c r="F55" s="11"/>
      <c r="G55" s="11"/>
      <c r="H55" s="11"/>
      <c r="I55" s="11"/>
      <c r="J55" s="12"/>
      <c r="K55" s="11"/>
      <c r="L55" s="11"/>
      <c r="M55" s="11"/>
      <c r="N55" s="8"/>
      <c r="P55" s="8"/>
      <c r="Q55" s="44"/>
      <c r="R55" s="59"/>
      <c r="U55" s="43"/>
      <c r="W55" s="43"/>
      <c r="X55" s="43"/>
      <c r="Y55" s="43"/>
      <c r="Z55" s="43"/>
      <c r="AA55" s="43"/>
      <c r="AB55" s="43"/>
    </row>
    <row r="56" spans="2:72" ht="15" customHeight="1" x14ac:dyDescent="0.2">
      <c r="B56" s="64"/>
      <c r="C56" s="64"/>
      <c r="D56" s="64"/>
      <c r="E56" s="270" t="str">
        <f>LOADER!$I$63</f>
        <v>International Prefix</v>
      </c>
      <c r="F56" s="271"/>
      <c r="G56" s="271"/>
      <c r="H56" s="271"/>
      <c r="I56" s="330"/>
      <c r="J56" s="331"/>
      <c r="K56" s="331"/>
      <c r="L56" s="331"/>
      <c r="M56" s="331"/>
      <c r="N56" s="331"/>
      <c r="O56" s="332"/>
      <c r="P56" s="189"/>
      <c r="Q56" s="189"/>
      <c r="R56" s="189"/>
      <c r="S56" s="189"/>
      <c r="T56" s="254"/>
      <c r="U56" s="43"/>
      <c r="W56" s="43"/>
      <c r="X56" s="43"/>
      <c r="Y56" s="43"/>
      <c r="Z56" s="43"/>
      <c r="AA56" s="43"/>
      <c r="AB56" s="43"/>
    </row>
    <row r="57" spans="2:72" ht="15" customHeight="1" x14ac:dyDescent="0.2">
      <c r="B57" s="64"/>
      <c r="C57" s="64"/>
      <c r="D57" s="64"/>
      <c r="E57" s="273" t="str">
        <f>LOADER!$I$83</f>
        <v>Prefix and number</v>
      </c>
      <c r="F57" s="274"/>
      <c r="G57" s="274"/>
      <c r="H57" s="275"/>
      <c r="I57" s="267"/>
      <c r="J57" s="268"/>
      <c r="K57" s="268"/>
      <c r="L57" s="268"/>
      <c r="M57" s="268"/>
      <c r="N57" s="268"/>
      <c r="O57" s="269"/>
      <c r="P57" s="190"/>
      <c r="Q57" s="190"/>
      <c r="R57" s="190"/>
      <c r="S57" s="190"/>
      <c r="T57" s="255"/>
      <c r="U57" s="43"/>
      <c r="W57" s="43"/>
      <c r="X57" s="43"/>
      <c r="Y57" s="43"/>
      <c r="Z57" s="43"/>
      <c r="AA57" s="43"/>
      <c r="AB57" s="43"/>
    </row>
    <row r="58" spans="2:72" ht="15" customHeight="1" x14ac:dyDescent="0.2">
      <c r="B58" s="64"/>
      <c r="C58" s="64"/>
      <c r="D58" s="64"/>
      <c r="E58" s="273" t="str">
        <f>LOADER!$I$59</f>
        <v>Company name / Surname and Name</v>
      </c>
      <c r="F58" s="274"/>
      <c r="G58" s="274"/>
      <c r="H58" s="275"/>
      <c r="I58" s="267"/>
      <c r="J58" s="268"/>
      <c r="K58" s="268"/>
      <c r="L58" s="268"/>
      <c r="M58" s="268"/>
      <c r="N58" s="268"/>
      <c r="O58" s="269"/>
      <c r="P58" s="190"/>
      <c r="Q58" s="190"/>
      <c r="R58" s="190"/>
      <c r="S58" s="190"/>
      <c r="T58" s="255"/>
      <c r="U58" s="43"/>
      <c r="W58" s="43"/>
      <c r="X58" s="43"/>
      <c r="Y58" s="43"/>
      <c r="Z58" s="43"/>
      <c r="AA58" s="43"/>
      <c r="AB58" s="43"/>
    </row>
    <row r="59" spans="2:72" ht="15" customHeight="1" x14ac:dyDescent="0.2">
      <c r="B59" s="64"/>
      <c r="C59" s="64"/>
      <c r="D59" s="64"/>
      <c r="E59" s="273" t="str">
        <f>LOADER!$I$64</f>
        <v>Street name and number</v>
      </c>
      <c r="F59" s="274"/>
      <c r="G59" s="274"/>
      <c r="H59" s="274"/>
      <c r="I59" s="267"/>
      <c r="J59" s="268"/>
      <c r="K59" s="268"/>
      <c r="L59" s="268"/>
      <c r="M59" s="268"/>
      <c r="N59" s="268"/>
      <c r="O59" s="269"/>
      <c r="P59" s="190"/>
      <c r="Q59" s="190"/>
      <c r="R59" s="190"/>
      <c r="S59" s="190"/>
      <c r="T59" s="255"/>
      <c r="U59" s="43"/>
      <c r="W59" s="43"/>
      <c r="X59" s="43"/>
      <c r="Y59" s="43"/>
      <c r="Z59" s="43"/>
      <c r="AA59" s="43"/>
      <c r="AB59" s="43"/>
    </row>
    <row r="60" spans="2:72" ht="15" customHeight="1" x14ac:dyDescent="0.2">
      <c r="B60" s="64"/>
      <c r="C60" s="64"/>
      <c r="D60" s="64"/>
      <c r="E60" s="273" t="str">
        <f>LOADER!$D$42</f>
        <v>Post Code</v>
      </c>
      <c r="F60" s="274"/>
      <c r="G60" s="274"/>
      <c r="H60" s="275"/>
      <c r="I60" s="267"/>
      <c r="J60" s="268"/>
      <c r="K60" s="268"/>
      <c r="L60" s="268"/>
      <c r="M60" s="268"/>
      <c r="N60" s="268"/>
      <c r="O60" s="269"/>
      <c r="P60" s="190"/>
      <c r="Q60" s="190"/>
      <c r="R60" s="190"/>
      <c r="S60" s="190"/>
      <c r="T60" s="255"/>
      <c r="U60" s="43"/>
      <c r="W60" s="43"/>
      <c r="X60" s="43"/>
      <c r="Y60" s="43"/>
      <c r="Z60" s="43"/>
      <c r="AA60" s="43"/>
      <c r="AB60" s="43"/>
    </row>
    <row r="61" spans="2:72" ht="15" customHeight="1" x14ac:dyDescent="0.2">
      <c r="B61" s="64"/>
      <c r="C61" s="64"/>
      <c r="D61" s="64"/>
      <c r="E61" s="273" t="str">
        <f>LOADER!$D$37</f>
        <v>City Name</v>
      </c>
      <c r="F61" s="274"/>
      <c r="G61" s="274"/>
      <c r="H61" s="274"/>
      <c r="I61" s="267"/>
      <c r="J61" s="268"/>
      <c r="K61" s="268"/>
      <c r="L61" s="268"/>
      <c r="M61" s="268"/>
      <c r="N61" s="268"/>
      <c r="O61" s="269"/>
      <c r="P61" s="190"/>
      <c r="Q61" s="190"/>
      <c r="R61" s="190"/>
      <c r="S61" s="190"/>
      <c r="T61" s="255"/>
      <c r="U61" s="43"/>
      <c r="W61" s="43"/>
      <c r="X61" s="43"/>
      <c r="Y61" s="43"/>
      <c r="Z61" s="43"/>
      <c r="AA61" s="43"/>
      <c r="AB61" s="43"/>
    </row>
    <row r="62" spans="2:72" ht="15" customHeight="1" thickBot="1" x14ac:dyDescent="0.25">
      <c r="B62" s="64"/>
      <c r="C62" s="64"/>
      <c r="D62" s="64"/>
      <c r="E62" s="280" t="str">
        <f>LOADER!$I$65</f>
        <v>Country</v>
      </c>
      <c r="F62" s="281"/>
      <c r="G62" s="281"/>
      <c r="H62" s="292"/>
      <c r="I62" s="293"/>
      <c r="J62" s="294"/>
      <c r="K62" s="294"/>
      <c r="L62" s="294"/>
      <c r="M62" s="294"/>
      <c r="N62" s="294"/>
      <c r="O62" s="295"/>
      <c r="P62" s="191"/>
      <c r="Q62" s="191"/>
      <c r="R62" s="191"/>
      <c r="S62" s="191"/>
      <c r="T62" s="256"/>
      <c r="U62" s="43"/>
      <c r="W62" s="43"/>
      <c r="X62" s="43"/>
      <c r="Y62" s="43"/>
      <c r="Z62" s="43"/>
      <c r="AA62" s="43"/>
      <c r="AB62" s="43"/>
    </row>
    <row r="63" spans="2:72" ht="7.35" customHeight="1" x14ac:dyDescent="0.25">
      <c r="B63" s="21"/>
      <c r="C63" s="21"/>
      <c r="D63" s="21"/>
      <c r="E63" s="14"/>
      <c r="F63" s="14"/>
      <c r="G63" s="14"/>
      <c r="H63" s="14"/>
      <c r="I63" s="14"/>
      <c r="J63" s="14"/>
      <c r="K63" s="14"/>
      <c r="L63" s="14"/>
      <c r="M63" s="14"/>
      <c r="N63" s="14"/>
      <c r="O63" s="14"/>
      <c r="P63" s="14"/>
      <c r="U63" s="43"/>
      <c r="W63" s="43"/>
      <c r="X63" s="43"/>
      <c r="Y63" s="43"/>
      <c r="Z63" s="43"/>
      <c r="AA63" s="43"/>
      <c r="AB63" s="43"/>
    </row>
    <row r="64" spans="2:72" ht="7.35" customHeight="1" thickBot="1" x14ac:dyDescent="0.3">
      <c r="B64" s="21"/>
      <c r="C64" s="21"/>
      <c r="D64" s="21"/>
      <c r="E64" s="14"/>
      <c r="F64" s="14"/>
      <c r="G64" s="14"/>
      <c r="H64" s="14"/>
      <c r="I64" s="14"/>
      <c r="J64" s="14"/>
      <c r="K64" s="14"/>
      <c r="L64" s="14"/>
      <c r="M64" s="14"/>
      <c r="N64" s="14"/>
      <c r="O64" s="14"/>
      <c r="P64" s="14"/>
      <c r="U64" s="43"/>
      <c r="W64" s="43"/>
      <c r="X64" s="43"/>
      <c r="Y64" s="43"/>
      <c r="Z64" s="43"/>
      <c r="AA64" s="43"/>
      <c r="AB64" s="43"/>
    </row>
    <row r="65" spans="2:72" s="3" customFormat="1" ht="24" thickBot="1" x14ac:dyDescent="0.4">
      <c r="B65" s="1"/>
      <c r="C65" s="1"/>
      <c r="D65" s="1"/>
      <c r="E65" s="289" t="str">
        <f>LOADER!$I$39</f>
        <v>OMV Card Customer</v>
      </c>
      <c r="F65" s="290"/>
      <c r="G65" s="290"/>
      <c r="H65" s="290"/>
      <c r="I65" s="291"/>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133"/>
      <c r="BK65" s="42"/>
      <c r="BL65" s="42"/>
      <c r="BM65" s="42"/>
      <c r="BN65" s="42"/>
      <c r="BO65" s="42"/>
      <c r="BP65" s="42"/>
      <c r="BQ65" s="42"/>
      <c r="BR65" s="42"/>
      <c r="BS65" s="42"/>
      <c r="BT65" s="42"/>
    </row>
    <row r="66" spans="2:72" s="3" customFormat="1" ht="4.3499999999999996" customHeight="1" thickBot="1" x14ac:dyDescent="0.25">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133"/>
      <c r="BK66" s="42"/>
      <c r="BL66" s="42"/>
      <c r="BM66" s="42"/>
      <c r="BN66" s="42"/>
      <c r="BO66" s="42"/>
      <c r="BP66" s="42"/>
      <c r="BQ66" s="42"/>
      <c r="BR66" s="42"/>
      <c r="BS66" s="42"/>
      <c r="BT66" s="42"/>
    </row>
    <row r="67" spans="2:72" s="3" customFormat="1" ht="15" customHeight="1" x14ac:dyDescent="0.25">
      <c r="B67" s="1"/>
      <c r="C67" s="1"/>
      <c r="D67" s="1"/>
      <c r="E67" s="270" t="str">
        <f>LOADER!$I$29</f>
        <v>Card Issuer</v>
      </c>
      <c r="F67" s="271"/>
      <c r="G67" s="271"/>
      <c r="H67" s="272"/>
      <c r="I67" s="89">
        <f>LOADER!$L$8</f>
        <v>710104</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133"/>
      <c r="BK67" s="42"/>
      <c r="BL67" s="42"/>
      <c r="BM67" s="42"/>
      <c r="BN67" s="42"/>
      <c r="BO67" s="42"/>
      <c r="BP67" s="42"/>
      <c r="BQ67" s="42"/>
      <c r="BR67" s="42"/>
      <c r="BS67" s="42"/>
      <c r="BT67" s="42"/>
    </row>
    <row r="68" spans="2:72" s="3" customFormat="1" ht="15" customHeight="1" thickBot="1" x14ac:dyDescent="0.25">
      <c r="B68" s="1"/>
      <c r="C68" s="1"/>
      <c r="D68" s="1"/>
      <c r="E68" s="280" t="str">
        <f>LOADER!$I$31</f>
        <v>Customer Number</v>
      </c>
      <c r="F68" s="281"/>
      <c r="G68" s="281"/>
      <c r="H68" s="282"/>
      <c r="I68" s="81"/>
      <c r="J68" s="3" t="str">
        <f>LOADER!$I$32</f>
        <v>digit 7-12 on your card, without zeros at the beginning</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133"/>
      <c r="BK68" s="42"/>
      <c r="BL68" s="42"/>
      <c r="BM68" s="42"/>
      <c r="BN68" s="42"/>
      <c r="BO68" s="42"/>
      <c r="BP68" s="42"/>
      <c r="BQ68" s="42"/>
      <c r="BR68" s="42"/>
      <c r="BS68" s="42"/>
      <c r="BT68" s="42"/>
    </row>
    <row r="69" spans="2:72" s="3" customFormat="1" ht="5.0999999999999996" customHeight="1" x14ac:dyDescent="0.2">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133"/>
      <c r="BK69" s="42"/>
      <c r="BL69" s="42"/>
      <c r="BM69" s="42"/>
      <c r="BN69" s="42"/>
      <c r="BO69" s="42"/>
      <c r="BP69" s="42"/>
      <c r="BQ69" s="42"/>
      <c r="BR69" s="42"/>
      <c r="BS69" s="42"/>
      <c r="BT69" s="42"/>
    </row>
    <row r="70" spans="2:72" ht="16.5" thickBot="1" x14ac:dyDescent="0.3">
      <c r="B70" s="21"/>
      <c r="C70" s="21"/>
      <c r="D70" s="21"/>
      <c r="E70" s="14"/>
      <c r="F70" s="14"/>
      <c r="G70" s="14"/>
      <c r="H70" s="14"/>
      <c r="I70" s="14"/>
      <c r="J70" s="14"/>
      <c r="K70" s="14"/>
      <c r="L70" s="14"/>
      <c r="M70" s="14"/>
      <c r="N70" s="14"/>
      <c r="O70" s="14"/>
      <c r="P70" s="14"/>
    </row>
    <row r="71" spans="2:72" s="15" customFormat="1" ht="50.45" customHeight="1" thickBot="1" x14ac:dyDescent="0.25">
      <c r="B71" s="22"/>
      <c r="C71" s="22"/>
      <c r="D71" s="22"/>
      <c r="E71" s="357" t="str">
        <f>LOADER!$I$25</f>
        <v>Vehicle</v>
      </c>
      <c r="F71" s="358"/>
      <c r="G71" s="358"/>
      <c r="H71" s="358"/>
      <c r="I71" s="358"/>
      <c r="J71" s="358"/>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200"/>
      <c r="AJ71" s="349" t="str">
        <f>LOADER!I91</f>
        <v>Services</v>
      </c>
      <c r="AK71" s="349"/>
      <c r="AL71" s="349"/>
      <c r="AM71" s="349"/>
      <c r="AN71" s="349"/>
      <c r="AO71" s="349"/>
      <c r="AP71" s="349"/>
      <c r="AQ71" s="349"/>
      <c r="AR71" s="349"/>
      <c r="AS71" s="349"/>
      <c r="AT71" s="349"/>
      <c r="AU71" s="349"/>
      <c r="AV71" s="349"/>
      <c r="AW71" s="349"/>
      <c r="AX71" s="349"/>
      <c r="AY71" s="349"/>
      <c r="AZ71" s="349"/>
      <c r="BA71" s="350"/>
      <c r="BB71" s="233"/>
      <c r="BC71" s="177"/>
      <c r="BD71" s="197"/>
      <c r="BE71" s="197"/>
      <c r="BF71" s="224"/>
      <c r="BG71" s="199"/>
      <c r="BH71" s="244"/>
      <c r="BI71" s="244"/>
      <c r="BJ71" s="142" t="str">
        <f>LOADER!$I$122</f>
        <v>Ownership</v>
      </c>
      <c r="BK71" s="46"/>
      <c r="BL71" s="46"/>
      <c r="BM71" s="46"/>
      <c r="BN71" s="46"/>
      <c r="BO71" s="46"/>
      <c r="BP71" s="46"/>
      <c r="BQ71" s="46"/>
      <c r="BR71" s="46"/>
      <c r="BS71" s="46"/>
      <c r="BT71" s="46"/>
    </row>
    <row r="72" spans="2:72" s="11" customFormat="1" ht="92.25" customHeight="1" x14ac:dyDescent="0.2">
      <c r="B72" s="23"/>
      <c r="C72" s="23"/>
      <c r="D72" s="23"/>
      <c r="E72" s="346" t="str">
        <f>LOADER!$D$59</f>
        <v>Fuel Card Number</v>
      </c>
      <c r="F72" s="348"/>
      <c r="G72" s="98" t="str">
        <f>LOADER!$D$49</f>
        <v>License Plate</v>
      </c>
      <c r="H72" s="98" t="str">
        <f>LOADER!$D$48</f>
        <v>Country Code</v>
      </c>
      <c r="I72" s="98" t="str">
        <f>LOADER!I82</f>
        <v>European vehicle class</v>
      </c>
      <c r="J72" s="98" t="str">
        <f>LOADER!$D$52</f>
        <v>Emission Class</v>
      </c>
      <c r="K72" s="98" t="str">
        <f>LOADER!$D$50</f>
        <v>Minimum Axle Class</v>
      </c>
      <c r="L72" s="98" t="str">
        <f>LOADER!$D$54</f>
        <v xml:space="preserve">Total weight of convoy </v>
      </c>
      <c r="M72" s="98" t="str">
        <f>LOADER!$D$53</f>
        <v>Max Allowed Vehicle Weight</v>
      </c>
      <c r="N72" s="98" t="str">
        <f>LOADER!I105</f>
        <v>Unladen weight of tractor</v>
      </c>
      <c r="O72" s="98" t="str">
        <f>LOADER!$I$104</f>
        <v>Fuel</v>
      </c>
      <c r="P72" s="98" t="str">
        <f>LOADER!$I$84</f>
        <v>Length of the vehicle</v>
      </c>
      <c r="Q72" s="98" t="str">
        <f>LOADER!$I$85</f>
        <v>Width of the vehicle</v>
      </c>
      <c r="R72" s="98" t="str">
        <f>LOADER!I86</f>
        <v>Hight of the vehicle</v>
      </c>
      <c r="S72" s="98" t="str">
        <f>LOADER!$I$87</f>
        <v>Hight at the first axis</v>
      </c>
      <c r="T72" s="98" t="str">
        <f>LOADER!$I$88</f>
        <v>Type of wheel</v>
      </c>
      <c r="U72" s="98" t="str">
        <f>LOADER!I136</f>
        <v xml:space="preserve">Maximum technically permissible weight </v>
      </c>
      <c r="V72" s="98" t="str">
        <f>LOADER!$I$143</f>
        <v>Engine power</v>
      </c>
      <c r="W72" s="98" t="str">
        <f>LOADER!I138</f>
        <v>Initial Vehicle Registration Date</v>
      </c>
      <c r="X72" s="98" t="str">
        <f>LOADER!I146</f>
        <v>CO₂ Class</v>
      </c>
      <c r="Y72" s="98" t="str">
        <f>LOADER!I142</f>
        <v>Cabin type - sleeper cab [yes/no]</v>
      </c>
      <c r="Z72" s="98" t="str">
        <f>LOADER!I144</f>
        <v>Engine capacity</v>
      </c>
      <c r="AA72" s="98" t="str">
        <f>LOADER!I137</f>
        <v>fuel tank(s) capacity (in litres)</v>
      </c>
      <c r="AB72" s="98" t="str">
        <f>LOADER!$I$170</f>
        <v>Year of Vehicle Construction</v>
      </c>
      <c r="AC72" s="98" t="str">
        <f>LOADER!I139</f>
        <v>CO₂ emissions in g/t-km (not in g/km)</v>
      </c>
      <c r="AD72" s="98" t="str">
        <f>LOADER!I140</f>
        <v>Vehicle subgroup</v>
      </c>
      <c r="AE72" s="98" t="str">
        <f>LOADER!I141</f>
        <v>Type of bodywork / car body type</v>
      </c>
      <c r="AF72" s="98" t="str">
        <f>LOADER!I145</f>
        <v>Number of Driven Axles</v>
      </c>
      <c r="AG72" s="98" t="str">
        <f>LOADER!$I$89</f>
        <v>Vehicle Identification number</v>
      </c>
      <c r="AH72" s="98" t="str">
        <f>LOADER!$I$90</f>
        <v>Class of particulate filter</v>
      </c>
      <c r="AI72" s="98" t="str">
        <f>LOADER!$I$167</f>
        <v>Vehicle Model</v>
      </c>
      <c r="AJ72" s="98" t="str">
        <f>LOADER!$I$111</f>
        <v>Italy TELEPASS</v>
      </c>
      <c r="AK72" s="98" t="str">
        <f>LOADER!$I$92</f>
        <v>TIS-PL France</v>
      </c>
      <c r="AL72" s="98" t="str">
        <f>LOADER!$I$93</f>
        <v>VIA-T Spain</v>
      </c>
      <c r="AM72" s="98" t="str">
        <f>LOADER!$I$94</f>
        <v>VIAVERDE Portugal</v>
      </c>
      <c r="AN72" s="98" t="str">
        <f>LOADER!$I$95</f>
        <v>GO Austria</v>
      </c>
      <c r="AO72" s="98" t="str">
        <f>LOADER!$I$96</f>
        <v>Poland (A4)</v>
      </c>
      <c r="AP72" s="98" t="str">
        <f>LOADER!$I$98</f>
        <v>LKW Maut Germany</v>
      </c>
      <c r="AQ72" s="98" t="str">
        <f>LOADER!$I$97</f>
        <v>Belgium</v>
      </c>
      <c r="AR72" s="98" t="str">
        <f>LOADER!$I$99</f>
        <v>Scandinavia</v>
      </c>
      <c r="AS72" s="98" t="str">
        <f>LOADER!$I$101</f>
        <v>Switzerland</v>
      </c>
      <c r="AT72" s="98" t="str">
        <f>LOADER!$I$100</f>
        <v>Bulgaria</v>
      </c>
      <c r="AU72" s="98" t="str">
        <f>LOADER!$I$135</f>
        <v>Poland KAS</v>
      </c>
      <c r="AV72" s="346" t="str">
        <f>LOADER!$I$102</f>
        <v>TIS-PL French Rabate Option</v>
      </c>
      <c r="AW72" s="347"/>
      <c r="AX72" s="347"/>
      <c r="AY72" s="347"/>
      <c r="AZ72" s="347"/>
      <c r="BA72" s="348"/>
      <c r="BB72" s="232" t="str">
        <f>LOADER!$I$177</f>
        <v>MYTO CZ</v>
      </c>
      <c r="BC72" s="176" t="str">
        <f>LOADER!$I$163</f>
        <v>Croatia</v>
      </c>
      <c r="BD72" s="196" t="str">
        <f>LOADER!$I$164</f>
        <v>Slovenia</v>
      </c>
      <c r="BE72" s="196" t="str">
        <f>LOADER!$I$165</f>
        <v>Slovakia</v>
      </c>
      <c r="BF72" s="223" t="str">
        <f>LOADER!$I$172</f>
        <v>Denmark EETS</v>
      </c>
      <c r="BG72" s="198" t="str">
        <f>LOADER!$I$166</f>
        <v>Hungary</v>
      </c>
      <c r="BH72" s="243" t="str">
        <f>LOADER!$I$178</f>
        <v>HGVC Netherlands</v>
      </c>
      <c r="BI72" s="243" t="str">
        <f>LOADER!$I$179</f>
        <v>Roaming in BA, MD, MK, RS, TR, UA</v>
      </c>
      <c r="BJ72" s="135"/>
      <c r="BK72" s="47"/>
      <c r="BL72" s="47"/>
      <c r="BM72" s="47"/>
      <c r="BN72" s="47"/>
      <c r="BO72" s="47"/>
      <c r="BP72" s="47"/>
      <c r="BQ72" s="47"/>
      <c r="BR72" s="47"/>
      <c r="BS72" s="47"/>
      <c r="BT72" s="47"/>
    </row>
    <row r="73" spans="2:72" s="16" customFormat="1" ht="153.94999999999999" customHeight="1" thickBot="1" x14ac:dyDescent="0.25">
      <c r="B73" s="24"/>
      <c r="C73" s="24"/>
      <c r="D73" s="24"/>
      <c r="E73" s="99" t="str">
        <f>LOADER!I47</f>
        <v>Last 6 digits out of 7101xxxxxxxxxxxxxx printed on card</v>
      </c>
      <c r="F73" s="99" t="str">
        <f>LOADER!I50</f>
        <v>Full Card Number (18 digits) - automatic field</v>
      </c>
      <c r="G73" s="99" t="str">
        <f>LOADER!F49</f>
        <v>must correspond exactly to the spelling of the license plate specified in the vehicle registration document (e.g. the use of hyphens, special characters and spaces).</v>
      </c>
      <c r="H73" s="99" t="str">
        <f>LOADER!$F$48</f>
        <v>ISO format (3166, alfa-2)</v>
      </c>
      <c r="I73" s="99" t="str">
        <f>LOADER!$F$56</f>
        <v>J from the Registration certificate</v>
      </c>
      <c r="J73" s="99"/>
      <c r="K73" s="99" t="str">
        <f>LOADER!$F$50</f>
        <v>L from vehicle documents
2 axles - 2
3 axles - 3
4 axles - 4
5 axles - 5
6 axles - 6
7 axles - 7</v>
      </c>
      <c r="L73" s="201" t="str">
        <f>LOADER!$F$54</f>
        <v>F.3 from Registration certificate [kg]</v>
      </c>
      <c r="M73" s="99" t="str">
        <f>LOADER!$F$53</f>
        <v>F.2 from Registration certificate [kg]</v>
      </c>
      <c r="N73" s="99" t="str">
        <f>LOADER!$F$55</f>
        <v>G from the Registration certificate [kg]</v>
      </c>
      <c r="O73" s="99" t="str">
        <f>LOADER!$F$43</f>
        <v>P.3 from Registration certificate
Diesel - 1
Other - 2</v>
      </c>
      <c r="P73" s="99" t="str">
        <f>LOADER!$F$44</f>
        <v>P49 from Registration certificate [mm]</v>
      </c>
      <c r="Q73" s="99" t="str">
        <f>LOADER!$F$45</f>
        <v>Q49 from Registration certificate [mm]</v>
      </c>
      <c r="R73" s="99" t="str">
        <f>LOADER!$F$46</f>
        <v>R49 from Registration certificate [mm]</v>
      </c>
      <c r="S73" s="99" t="str">
        <f>LOADER!$F$40</f>
        <v>S49 from Registration certificate</v>
      </c>
      <c r="T73" s="99" t="str">
        <f>LOADER!$F$41</f>
        <v>T49 from Registration certificate</v>
      </c>
      <c r="U73" s="99" t="str">
        <f>LOADER!I150</f>
        <v>F.1 from Registration certificate; 1.1.4 (CIF) [kg]</v>
      </c>
      <c r="V73" s="99" t="str">
        <f>LOADER!$I$157</f>
        <v>P.2 from Registration certificate; 27.1 (COC); 1.2.1 (CIF) [kW]</v>
      </c>
      <c r="W73" s="99" t="str">
        <f>LOADER!I152&amp;LOADER!I161</f>
        <v>B from Registration certificate [dd-mm-yyyy]</v>
      </c>
      <c r="X73" s="99" t="str">
        <f>LOADER!I160</f>
        <v>V.10 from Registration certificate</v>
      </c>
      <c r="Y73" s="99" t="str">
        <f>LOADER!I156</f>
        <v>1.1.13 (CIF)</v>
      </c>
      <c r="Z73" s="99" t="str">
        <f>LOADER!I158</f>
        <v>P.1 from Registration certificate [cm3]</v>
      </c>
      <c r="AA73" s="99" t="str">
        <f>LOADER!I151</f>
        <v>W from Registration certificate [l/kg]</v>
      </c>
      <c r="AB73" s="99" t="str">
        <f>LOADER!$I$171</f>
        <v>0.11 COC
[YYYY]</v>
      </c>
      <c r="AC73" s="99" t="str">
        <f>LOADER!I153</f>
        <v>V.7 from Registration certificate; 49.5 (COC); 2.3 (CIF)</v>
      </c>
      <c r="AD73" s="99" t="str">
        <f>LOADER!I154</f>
        <v>49.7 (COC); 1.1.15 (CIF)</v>
      </c>
      <c r="AE73" s="99" t="str">
        <f>LOADER!I155</f>
        <v>J.2 from Registration certificate; 38 (COC)</v>
      </c>
      <c r="AF73" s="99" t="str">
        <f>LOADER!I159</f>
        <v>L.1 from Registration certificate; 3 (COC); 1.1.3 (CIF)</v>
      </c>
      <c r="AG73" s="99" t="str">
        <f>LOADER!$F$36</f>
        <v>E from Registration certificate</v>
      </c>
      <c r="AH73" s="99" t="str">
        <f>LOADER!$F$37</f>
        <v>Mandatory only if a particulate filter is installed in the vehicle.</v>
      </c>
      <c r="AI73" s="99" t="str">
        <f>DATA!$L$306</f>
        <v>0.1 COC</v>
      </c>
      <c r="AJ73" s="99"/>
      <c r="AK73" s="99"/>
      <c r="AL73" s="99"/>
      <c r="AM73" s="99"/>
      <c r="AN73" s="99"/>
      <c r="AO73" s="99"/>
      <c r="AP73" s="99" t="str">
        <f>LOADER!$I$174</f>
        <v>only for heavy good vehicles with a maximum authorised gross vehicle weight &gt; 3,5 tons</v>
      </c>
      <c r="AQ73" s="99" t="str">
        <f>LOADER!$I$174</f>
        <v>only for heavy good vehicles with a maximum authorised gross vehicle weight &gt; 3,5 tons</v>
      </c>
      <c r="AR73" s="99"/>
      <c r="AS73" s="99" t="str">
        <f>LOADER!$I$174</f>
        <v>only for heavy good vehicles with a maximum authorised gross vehicle weight &gt; 3,5 tons</v>
      </c>
      <c r="AT73" s="99"/>
      <c r="AU73" s="99"/>
      <c r="AV73" s="99" t="str">
        <f>LOADER!$I$103</f>
        <v>all
(APPR + AREA + SANEF + SAPN)</v>
      </c>
      <c r="AW73" s="99" t="s">
        <v>1466</v>
      </c>
      <c r="AX73" s="99" t="s">
        <v>1209</v>
      </c>
      <c r="AY73" s="99" t="s">
        <v>1210</v>
      </c>
      <c r="AZ73" s="99" t="s">
        <v>1211</v>
      </c>
      <c r="BA73" s="99" t="s">
        <v>1212</v>
      </c>
      <c r="BB73" s="99"/>
      <c r="BC73" s="99"/>
      <c r="BD73" s="99"/>
      <c r="BE73" s="99"/>
      <c r="BF73" s="99" t="str">
        <f>LOADER!$I$173</f>
        <v>only for heavy good vehicles with a maximum authorised gross vehicle weight ≥ 12 tons</v>
      </c>
      <c r="BG73" s="99"/>
      <c r="BH73" s="99" t="str">
        <f>LOADER!$I$174</f>
        <v>only for heavy good vehicles with a maximum authorised gross vehicle weight &gt; 3,5 tons</v>
      </c>
      <c r="BI73" s="99" t="str">
        <f>LOADER!I180</f>
        <v>Allows tolling configurations when the OBU is in BA, MD, MK, RS, TR or UA, e.g., setting the OBU’s axles and weight &amp; using SelfTestTool (not for toll payment in these countries). Monthly fee applicable as per valid list of “Medzinárodné služby a poplatky”.</v>
      </c>
      <c r="BJ73" s="136"/>
      <c r="BK73" s="48"/>
      <c r="BL73" s="48"/>
      <c r="BM73" s="48"/>
      <c r="BN73" s="48"/>
      <c r="BO73" s="48"/>
      <c r="BP73" s="48"/>
      <c r="BQ73" s="48"/>
      <c r="BR73" s="48"/>
      <c r="BS73" s="48"/>
      <c r="BT73" s="48"/>
    </row>
    <row r="74" spans="2:72" ht="15" customHeight="1" thickBot="1" x14ac:dyDescent="0.25">
      <c r="B74" s="13">
        <v>1</v>
      </c>
      <c r="E74" s="53"/>
      <c r="F74" s="90" t="str">
        <f>IF(ISBLANK(E74),"",$I$67&amp;TEXT($I$68,"000000")&amp;TEXT(E74,"000000"))</f>
        <v/>
      </c>
      <c r="G74" s="17"/>
      <c r="H74" s="17"/>
      <c r="I74" s="17"/>
      <c r="J74" s="17"/>
      <c r="K74" s="17"/>
      <c r="L74" s="61"/>
      <c r="M74" s="61"/>
      <c r="N74" s="17"/>
      <c r="O74" s="17"/>
      <c r="P74" s="67"/>
      <c r="Q74" s="67"/>
      <c r="R74" s="67"/>
      <c r="S74" s="67"/>
      <c r="T74" s="67"/>
      <c r="U74" s="61"/>
      <c r="V74" s="257"/>
      <c r="W74" s="240"/>
      <c r="X74" s="260"/>
      <c r="Y74" s="173"/>
      <c r="Z74" s="173"/>
      <c r="AA74" s="257"/>
      <c r="AB74" s="225"/>
      <c r="AC74" s="229"/>
      <c r="AD74" s="170"/>
      <c r="AE74" s="173"/>
      <c r="AF74" s="173"/>
      <c r="AG74" s="205"/>
      <c r="AH74" s="95"/>
      <c r="AI74" s="203"/>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31"/>
    </row>
    <row r="75" spans="2:72" ht="15" customHeight="1" thickBot="1" x14ac:dyDescent="0.25">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58"/>
      <c r="W75" s="241"/>
      <c r="X75" s="261"/>
      <c r="Y75" s="174"/>
      <c r="Z75" s="174"/>
      <c r="AA75" s="263"/>
      <c r="AB75" s="226"/>
      <c r="AC75" s="230"/>
      <c r="AD75" s="171"/>
      <c r="AE75" s="174"/>
      <c r="AF75" s="174"/>
      <c r="AG75" s="206"/>
      <c r="AH75" s="96"/>
      <c r="AI75" s="204"/>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37"/>
    </row>
    <row r="76" spans="2:72" ht="15" customHeight="1" thickBot="1" x14ac:dyDescent="0.25">
      <c r="B76" s="13">
        <v>3</v>
      </c>
      <c r="E76" s="54"/>
      <c r="F76" s="91" t="str">
        <f t="shared" si="0"/>
        <v/>
      </c>
      <c r="G76" s="18"/>
      <c r="H76" s="18"/>
      <c r="I76" s="18"/>
      <c r="J76" s="18"/>
      <c r="K76" s="18"/>
      <c r="L76" s="62"/>
      <c r="M76" s="62"/>
      <c r="N76" s="18"/>
      <c r="O76" s="18"/>
      <c r="P76" s="68"/>
      <c r="Q76" s="68"/>
      <c r="R76" s="68"/>
      <c r="S76" s="68"/>
      <c r="T76" s="68"/>
      <c r="U76" s="62"/>
      <c r="V76" s="258"/>
      <c r="W76" s="241"/>
      <c r="X76" s="261"/>
      <c r="Y76" s="174"/>
      <c r="Z76" s="174"/>
      <c r="AA76" s="263"/>
      <c r="AB76" s="227"/>
      <c r="AC76" s="230"/>
      <c r="AD76" s="171"/>
      <c r="AE76" s="174"/>
      <c r="AF76" s="174"/>
      <c r="AG76" s="206"/>
      <c r="AH76" s="96"/>
      <c r="AI76" s="204"/>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37"/>
    </row>
    <row r="77" spans="2:72" ht="15" customHeight="1" thickBot="1" x14ac:dyDescent="0.25">
      <c r="B77" s="13">
        <v>4</v>
      </c>
      <c r="E77" s="54"/>
      <c r="F77" s="91" t="str">
        <f t="shared" si="0"/>
        <v/>
      </c>
      <c r="G77" s="18"/>
      <c r="H77" s="18"/>
      <c r="I77" s="18"/>
      <c r="J77" s="18"/>
      <c r="K77" s="18"/>
      <c r="L77" s="62"/>
      <c r="M77" s="62"/>
      <c r="N77" s="18"/>
      <c r="O77" s="18"/>
      <c r="P77" s="68"/>
      <c r="Q77" s="68"/>
      <c r="R77" s="68"/>
      <c r="S77" s="68"/>
      <c r="T77" s="68"/>
      <c r="U77" s="62"/>
      <c r="V77" s="258"/>
      <c r="W77" s="241"/>
      <c r="X77" s="261"/>
      <c r="Y77" s="174"/>
      <c r="Z77" s="174"/>
      <c r="AA77" s="263"/>
      <c r="AB77" s="227"/>
      <c r="AC77" s="230"/>
      <c r="AD77" s="171"/>
      <c r="AE77" s="174"/>
      <c r="AF77" s="174"/>
      <c r="AG77" s="206"/>
      <c r="AH77" s="96"/>
      <c r="AI77" s="204"/>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37"/>
    </row>
    <row r="78" spans="2:72" ht="15" customHeight="1" thickBot="1" x14ac:dyDescent="0.25">
      <c r="B78" s="13">
        <v>5</v>
      </c>
      <c r="E78" s="54"/>
      <c r="F78" s="91" t="str">
        <f t="shared" si="0"/>
        <v/>
      </c>
      <c r="G78" s="18"/>
      <c r="H78" s="18"/>
      <c r="I78" s="18"/>
      <c r="J78" s="18"/>
      <c r="K78" s="18"/>
      <c r="L78" s="62"/>
      <c r="M78" s="62"/>
      <c r="N78" s="18"/>
      <c r="O78" s="18"/>
      <c r="P78" s="68"/>
      <c r="Q78" s="68"/>
      <c r="R78" s="68"/>
      <c r="S78" s="68"/>
      <c r="T78" s="68"/>
      <c r="U78" s="62"/>
      <c r="V78" s="258"/>
      <c r="W78" s="241"/>
      <c r="X78" s="261"/>
      <c r="Y78" s="174"/>
      <c r="Z78" s="174"/>
      <c r="AA78" s="263"/>
      <c r="AB78" s="227"/>
      <c r="AC78" s="230"/>
      <c r="AD78" s="171"/>
      <c r="AE78" s="174"/>
      <c r="AF78" s="174"/>
      <c r="AG78" s="206"/>
      <c r="AH78" s="96"/>
      <c r="AI78" s="204"/>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37"/>
    </row>
    <row r="79" spans="2:72" ht="15" customHeight="1" thickBot="1" x14ac:dyDescent="0.25">
      <c r="B79" s="13">
        <v>6</v>
      </c>
      <c r="E79" s="54"/>
      <c r="F79" s="91" t="str">
        <f t="shared" si="0"/>
        <v/>
      </c>
      <c r="G79" s="18"/>
      <c r="H79" s="18"/>
      <c r="I79" s="18"/>
      <c r="J79" s="18"/>
      <c r="K79" s="18"/>
      <c r="L79" s="62"/>
      <c r="M79" s="62"/>
      <c r="N79" s="18"/>
      <c r="O79" s="18"/>
      <c r="P79" s="68"/>
      <c r="Q79" s="68"/>
      <c r="R79" s="68"/>
      <c r="S79" s="68"/>
      <c r="T79" s="68"/>
      <c r="U79" s="62"/>
      <c r="V79" s="258"/>
      <c r="W79" s="241"/>
      <c r="X79" s="261"/>
      <c r="Y79" s="174"/>
      <c r="Z79" s="174"/>
      <c r="AA79" s="263"/>
      <c r="AB79" s="227"/>
      <c r="AC79" s="230"/>
      <c r="AD79" s="171"/>
      <c r="AE79" s="174"/>
      <c r="AF79" s="174"/>
      <c r="AG79" s="206"/>
      <c r="AH79" s="96"/>
      <c r="AI79" s="204"/>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37"/>
    </row>
    <row r="80" spans="2:72" ht="15" customHeight="1" thickBot="1" x14ac:dyDescent="0.25">
      <c r="B80" s="13">
        <v>7</v>
      </c>
      <c r="E80" s="54"/>
      <c r="F80" s="91" t="str">
        <f t="shared" si="0"/>
        <v/>
      </c>
      <c r="G80" s="18"/>
      <c r="H80" s="18"/>
      <c r="I80" s="18"/>
      <c r="J80" s="18"/>
      <c r="K80" s="18"/>
      <c r="L80" s="62"/>
      <c r="M80" s="62"/>
      <c r="N80" s="18"/>
      <c r="O80" s="18"/>
      <c r="P80" s="68"/>
      <c r="Q80" s="68"/>
      <c r="R80" s="68"/>
      <c r="S80" s="68"/>
      <c r="T80" s="68"/>
      <c r="U80" s="62"/>
      <c r="V80" s="258"/>
      <c r="W80" s="241"/>
      <c r="X80" s="261"/>
      <c r="Y80" s="174"/>
      <c r="Z80" s="174"/>
      <c r="AA80" s="263"/>
      <c r="AB80" s="227"/>
      <c r="AC80" s="230"/>
      <c r="AD80" s="171"/>
      <c r="AE80" s="174"/>
      <c r="AF80" s="174"/>
      <c r="AG80" s="206"/>
      <c r="AH80" s="96"/>
      <c r="AI80" s="204"/>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37"/>
    </row>
    <row r="81" spans="2:62" ht="15" customHeight="1" thickBot="1" x14ac:dyDescent="0.25">
      <c r="B81" s="13">
        <v>8</v>
      </c>
      <c r="E81" s="54"/>
      <c r="F81" s="91" t="str">
        <f t="shared" si="0"/>
        <v/>
      </c>
      <c r="G81" s="18"/>
      <c r="H81" s="18"/>
      <c r="I81" s="18"/>
      <c r="J81" s="18"/>
      <c r="K81" s="18"/>
      <c r="L81" s="62"/>
      <c r="M81" s="62"/>
      <c r="N81" s="18"/>
      <c r="O81" s="18"/>
      <c r="P81" s="68"/>
      <c r="Q81" s="68"/>
      <c r="R81" s="68"/>
      <c r="S81" s="68"/>
      <c r="T81" s="68"/>
      <c r="U81" s="62"/>
      <c r="V81" s="258"/>
      <c r="W81" s="241"/>
      <c r="X81" s="261"/>
      <c r="Y81" s="174"/>
      <c r="Z81" s="174"/>
      <c r="AA81" s="263"/>
      <c r="AB81" s="227"/>
      <c r="AC81" s="230"/>
      <c r="AD81" s="171"/>
      <c r="AE81" s="174"/>
      <c r="AF81" s="174"/>
      <c r="AG81" s="206"/>
      <c r="AH81" s="96"/>
      <c r="AI81" s="204"/>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37"/>
    </row>
    <row r="82" spans="2:62" ht="15" customHeight="1" thickBot="1" x14ac:dyDescent="0.25">
      <c r="B82" s="13">
        <v>9</v>
      </c>
      <c r="E82" s="54"/>
      <c r="F82" s="91" t="str">
        <f t="shared" si="0"/>
        <v/>
      </c>
      <c r="G82" s="18"/>
      <c r="H82" s="18"/>
      <c r="I82" s="18"/>
      <c r="J82" s="18"/>
      <c r="K82" s="18"/>
      <c r="L82" s="62"/>
      <c r="M82" s="62"/>
      <c r="N82" s="18"/>
      <c r="O82" s="18"/>
      <c r="P82" s="68"/>
      <c r="Q82" s="68"/>
      <c r="R82" s="68"/>
      <c r="S82" s="68"/>
      <c r="T82" s="68"/>
      <c r="U82" s="62"/>
      <c r="V82" s="258"/>
      <c r="W82" s="241"/>
      <c r="X82" s="261"/>
      <c r="Y82" s="174"/>
      <c r="Z82" s="174"/>
      <c r="AA82" s="263"/>
      <c r="AB82" s="227"/>
      <c r="AC82" s="230"/>
      <c r="AD82" s="171"/>
      <c r="AE82" s="174"/>
      <c r="AF82" s="174"/>
      <c r="AG82" s="206"/>
      <c r="AH82" s="96"/>
      <c r="AI82" s="204"/>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37"/>
    </row>
    <row r="83" spans="2:62" ht="15" customHeight="1" thickBot="1" x14ac:dyDescent="0.25">
      <c r="B83" s="13">
        <v>10</v>
      </c>
      <c r="E83" s="54"/>
      <c r="F83" s="91" t="str">
        <f t="shared" si="0"/>
        <v/>
      </c>
      <c r="G83" s="18"/>
      <c r="H83" s="18"/>
      <c r="I83" s="18"/>
      <c r="J83" s="18"/>
      <c r="K83" s="18"/>
      <c r="L83" s="62"/>
      <c r="M83" s="62"/>
      <c r="N83" s="18"/>
      <c r="O83" s="18"/>
      <c r="P83" s="68"/>
      <c r="Q83" s="68"/>
      <c r="R83" s="68"/>
      <c r="S83" s="68"/>
      <c r="T83" s="68"/>
      <c r="U83" s="62"/>
      <c r="V83" s="258"/>
      <c r="W83" s="241"/>
      <c r="X83" s="261"/>
      <c r="Y83" s="174"/>
      <c r="Z83" s="174"/>
      <c r="AA83" s="263"/>
      <c r="AB83" s="227"/>
      <c r="AC83" s="230"/>
      <c r="AD83" s="171"/>
      <c r="AE83" s="174"/>
      <c r="AF83" s="174"/>
      <c r="AG83" s="206"/>
      <c r="AH83" s="96"/>
      <c r="AI83" s="204"/>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37"/>
    </row>
    <row r="84" spans="2:62" ht="15" customHeight="1" thickBot="1" x14ac:dyDescent="0.25">
      <c r="B84" s="13">
        <v>11</v>
      </c>
      <c r="E84" s="54"/>
      <c r="F84" s="91" t="str">
        <f t="shared" si="0"/>
        <v/>
      </c>
      <c r="G84" s="18"/>
      <c r="H84" s="18"/>
      <c r="I84" s="18"/>
      <c r="J84" s="18"/>
      <c r="K84" s="18"/>
      <c r="L84" s="62"/>
      <c r="M84" s="62"/>
      <c r="N84" s="18"/>
      <c r="O84" s="18"/>
      <c r="P84" s="68"/>
      <c r="Q84" s="68"/>
      <c r="R84" s="68"/>
      <c r="S84" s="68"/>
      <c r="T84" s="68"/>
      <c r="U84" s="62"/>
      <c r="V84" s="258"/>
      <c r="W84" s="241"/>
      <c r="X84" s="261"/>
      <c r="Y84" s="174"/>
      <c r="Z84" s="174"/>
      <c r="AA84" s="263"/>
      <c r="AB84" s="227"/>
      <c r="AC84" s="230"/>
      <c r="AD84" s="171"/>
      <c r="AE84" s="174"/>
      <c r="AF84" s="174"/>
      <c r="AG84" s="206"/>
      <c r="AH84" s="96"/>
      <c r="AI84" s="204"/>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37"/>
    </row>
    <row r="85" spans="2:62" ht="15" customHeight="1" thickBot="1" x14ac:dyDescent="0.25">
      <c r="B85" s="13">
        <v>12</v>
      </c>
      <c r="E85" s="54"/>
      <c r="F85" s="91" t="str">
        <f t="shared" si="0"/>
        <v/>
      </c>
      <c r="G85" s="18"/>
      <c r="H85" s="18"/>
      <c r="I85" s="18"/>
      <c r="J85" s="18"/>
      <c r="K85" s="18"/>
      <c r="L85" s="62"/>
      <c r="M85" s="62"/>
      <c r="N85" s="18"/>
      <c r="O85" s="18"/>
      <c r="P85" s="68"/>
      <c r="Q85" s="68"/>
      <c r="R85" s="68"/>
      <c r="S85" s="68"/>
      <c r="T85" s="68"/>
      <c r="U85" s="62"/>
      <c r="V85" s="258"/>
      <c r="W85" s="241"/>
      <c r="X85" s="261"/>
      <c r="Y85" s="174"/>
      <c r="Z85" s="174"/>
      <c r="AA85" s="263"/>
      <c r="AB85" s="227"/>
      <c r="AC85" s="230"/>
      <c r="AD85" s="171"/>
      <c r="AE85" s="174"/>
      <c r="AF85" s="174"/>
      <c r="AG85" s="206"/>
      <c r="AH85" s="96"/>
      <c r="AI85" s="204"/>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37"/>
    </row>
    <row r="86" spans="2:62" ht="15" customHeight="1" thickBot="1" x14ac:dyDescent="0.25">
      <c r="B86" s="13">
        <v>13</v>
      </c>
      <c r="E86" s="54"/>
      <c r="F86" s="91" t="str">
        <f t="shared" si="0"/>
        <v/>
      </c>
      <c r="G86" s="18"/>
      <c r="H86" s="18"/>
      <c r="I86" s="18"/>
      <c r="J86" s="18"/>
      <c r="K86" s="18"/>
      <c r="L86" s="62"/>
      <c r="M86" s="62"/>
      <c r="N86" s="18"/>
      <c r="O86" s="18"/>
      <c r="P86" s="68"/>
      <c r="Q86" s="68"/>
      <c r="R86" s="68"/>
      <c r="S86" s="68"/>
      <c r="T86" s="68"/>
      <c r="U86" s="62"/>
      <c r="V86" s="258"/>
      <c r="W86" s="241"/>
      <c r="X86" s="261"/>
      <c r="Y86" s="174"/>
      <c r="Z86" s="174"/>
      <c r="AA86" s="263"/>
      <c r="AB86" s="227"/>
      <c r="AC86" s="230"/>
      <c r="AD86" s="171"/>
      <c r="AE86" s="174"/>
      <c r="AF86" s="174"/>
      <c r="AG86" s="206"/>
      <c r="AH86" s="96"/>
      <c r="AI86" s="204"/>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37"/>
    </row>
    <row r="87" spans="2:62" ht="15" customHeight="1" thickBot="1" x14ac:dyDescent="0.25">
      <c r="B87" s="13">
        <v>14</v>
      </c>
      <c r="E87" s="54"/>
      <c r="F87" s="91" t="str">
        <f t="shared" si="0"/>
        <v/>
      </c>
      <c r="G87" s="18"/>
      <c r="H87" s="18"/>
      <c r="I87" s="18"/>
      <c r="J87" s="18"/>
      <c r="K87" s="18"/>
      <c r="L87" s="62"/>
      <c r="M87" s="62"/>
      <c r="N87" s="18"/>
      <c r="O87" s="18"/>
      <c r="P87" s="68"/>
      <c r="Q87" s="68"/>
      <c r="R87" s="68"/>
      <c r="S87" s="68"/>
      <c r="T87" s="68"/>
      <c r="U87" s="62"/>
      <c r="V87" s="258"/>
      <c r="W87" s="241"/>
      <c r="X87" s="261"/>
      <c r="Y87" s="174"/>
      <c r="Z87" s="174"/>
      <c r="AA87" s="263"/>
      <c r="AB87" s="227"/>
      <c r="AC87" s="230"/>
      <c r="AD87" s="171"/>
      <c r="AE87" s="174"/>
      <c r="AF87" s="174"/>
      <c r="AG87" s="206"/>
      <c r="AH87" s="96"/>
      <c r="AI87" s="20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37"/>
    </row>
    <row r="88" spans="2:62" ht="15" customHeight="1" thickBot="1" x14ac:dyDescent="0.25">
      <c r="B88" s="13">
        <v>15</v>
      </c>
      <c r="E88" s="54"/>
      <c r="F88" s="91" t="str">
        <f t="shared" si="0"/>
        <v/>
      </c>
      <c r="G88" s="18"/>
      <c r="H88" s="18"/>
      <c r="I88" s="18"/>
      <c r="J88" s="18"/>
      <c r="K88" s="18"/>
      <c r="L88" s="62"/>
      <c r="M88" s="62"/>
      <c r="N88" s="18"/>
      <c r="O88" s="18"/>
      <c r="P88" s="68"/>
      <c r="Q88" s="68"/>
      <c r="R88" s="68"/>
      <c r="S88" s="68"/>
      <c r="T88" s="68"/>
      <c r="U88" s="62"/>
      <c r="V88" s="258"/>
      <c r="W88" s="241"/>
      <c r="X88" s="261"/>
      <c r="Y88" s="174"/>
      <c r="Z88" s="174"/>
      <c r="AA88" s="263"/>
      <c r="AB88" s="227"/>
      <c r="AC88" s="230"/>
      <c r="AD88" s="171"/>
      <c r="AE88" s="174"/>
      <c r="AF88" s="174"/>
      <c r="AG88" s="206"/>
      <c r="AH88" s="96"/>
      <c r="AI88" s="204"/>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37"/>
    </row>
    <row r="89" spans="2:62" ht="15" customHeight="1" thickBot="1" x14ac:dyDescent="0.25">
      <c r="B89" s="13">
        <v>16</v>
      </c>
      <c r="E89" s="54"/>
      <c r="F89" s="91" t="str">
        <f t="shared" si="0"/>
        <v/>
      </c>
      <c r="G89" s="18"/>
      <c r="H89" s="18"/>
      <c r="I89" s="18"/>
      <c r="J89" s="18"/>
      <c r="K89" s="18"/>
      <c r="L89" s="62"/>
      <c r="M89" s="62"/>
      <c r="N89" s="18"/>
      <c r="O89" s="18"/>
      <c r="P89" s="68"/>
      <c r="Q89" s="68"/>
      <c r="R89" s="68"/>
      <c r="S89" s="68"/>
      <c r="T89" s="68"/>
      <c r="U89" s="62"/>
      <c r="V89" s="258"/>
      <c r="W89" s="241"/>
      <c r="X89" s="261"/>
      <c r="Y89" s="174"/>
      <c r="Z89" s="174"/>
      <c r="AA89" s="263"/>
      <c r="AB89" s="227"/>
      <c r="AC89" s="230"/>
      <c r="AD89" s="171"/>
      <c r="AE89" s="174"/>
      <c r="AF89" s="174"/>
      <c r="AG89" s="206"/>
      <c r="AH89" s="96"/>
      <c r="AI89" s="204"/>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37"/>
    </row>
    <row r="90" spans="2:62" ht="15" customHeight="1" thickBot="1" x14ac:dyDescent="0.25">
      <c r="B90" s="13">
        <v>17</v>
      </c>
      <c r="E90" s="54"/>
      <c r="F90" s="91" t="str">
        <f t="shared" si="0"/>
        <v/>
      </c>
      <c r="G90" s="18"/>
      <c r="H90" s="18"/>
      <c r="I90" s="18"/>
      <c r="J90" s="18"/>
      <c r="K90" s="18"/>
      <c r="L90" s="62"/>
      <c r="M90" s="62"/>
      <c r="N90" s="18"/>
      <c r="O90" s="18"/>
      <c r="P90" s="68"/>
      <c r="Q90" s="68"/>
      <c r="R90" s="68"/>
      <c r="S90" s="68"/>
      <c r="T90" s="68"/>
      <c r="U90" s="62"/>
      <c r="V90" s="258"/>
      <c r="W90" s="241"/>
      <c r="X90" s="261"/>
      <c r="Y90" s="174"/>
      <c r="Z90" s="174"/>
      <c r="AA90" s="263"/>
      <c r="AB90" s="227"/>
      <c r="AC90" s="230"/>
      <c r="AD90" s="171"/>
      <c r="AE90" s="174"/>
      <c r="AF90" s="174"/>
      <c r="AG90" s="206"/>
      <c r="AH90" s="96"/>
      <c r="AI90" s="204"/>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37"/>
    </row>
    <row r="91" spans="2:62" ht="15" customHeight="1" thickBot="1" x14ac:dyDescent="0.25">
      <c r="B91" s="13">
        <v>18</v>
      </c>
      <c r="E91" s="54"/>
      <c r="F91" s="91" t="str">
        <f t="shared" si="0"/>
        <v/>
      </c>
      <c r="G91" s="18"/>
      <c r="H91" s="18"/>
      <c r="I91" s="18"/>
      <c r="J91" s="18"/>
      <c r="K91" s="18"/>
      <c r="L91" s="62"/>
      <c r="M91" s="62"/>
      <c r="N91" s="18"/>
      <c r="O91" s="18"/>
      <c r="P91" s="68"/>
      <c r="Q91" s="68"/>
      <c r="R91" s="68"/>
      <c r="S91" s="68"/>
      <c r="T91" s="68"/>
      <c r="U91" s="62"/>
      <c r="V91" s="258"/>
      <c r="W91" s="241"/>
      <c r="X91" s="261"/>
      <c r="Y91" s="174"/>
      <c r="Z91" s="174"/>
      <c r="AA91" s="263"/>
      <c r="AB91" s="227"/>
      <c r="AC91" s="230"/>
      <c r="AD91" s="171"/>
      <c r="AE91" s="174"/>
      <c r="AF91" s="174"/>
      <c r="AG91" s="206"/>
      <c r="AH91" s="96"/>
      <c r="AI91" s="204"/>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37"/>
    </row>
    <row r="92" spans="2:62" ht="15" customHeight="1" thickBot="1" x14ac:dyDescent="0.25">
      <c r="B92" s="13">
        <v>19</v>
      </c>
      <c r="E92" s="54"/>
      <c r="F92" s="91" t="str">
        <f t="shared" si="0"/>
        <v/>
      </c>
      <c r="G92" s="18"/>
      <c r="H92" s="18"/>
      <c r="I92" s="18"/>
      <c r="J92" s="18"/>
      <c r="K92" s="18"/>
      <c r="L92" s="62"/>
      <c r="M92" s="62"/>
      <c r="N92" s="18"/>
      <c r="O92" s="18"/>
      <c r="P92" s="68"/>
      <c r="Q92" s="68"/>
      <c r="R92" s="68"/>
      <c r="S92" s="68"/>
      <c r="T92" s="68"/>
      <c r="U92" s="62"/>
      <c r="V92" s="258"/>
      <c r="W92" s="241"/>
      <c r="X92" s="261"/>
      <c r="Y92" s="174"/>
      <c r="Z92" s="174"/>
      <c r="AA92" s="263"/>
      <c r="AB92" s="227"/>
      <c r="AC92" s="230"/>
      <c r="AD92" s="171"/>
      <c r="AE92" s="174"/>
      <c r="AF92" s="174"/>
      <c r="AG92" s="206"/>
      <c r="AH92" s="96"/>
      <c r="AI92" s="204"/>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37"/>
    </row>
    <row r="93" spans="2:62" ht="15" customHeight="1" thickBot="1" x14ac:dyDescent="0.25">
      <c r="B93" s="13">
        <v>20</v>
      </c>
      <c r="E93" s="54"/>
      <c r="F93" s="91" t="str">
        <f t="shared" si="0"/>
        <v/>
      </c>
      <c r="G93" s="18"/>
      <c r="H93" s="18"/>
      <c r="I93" s="18"/>
      <c r="J93" s="18"/>
      <c r="K93" s="18"/>
      <c r="L93" s="62"/>
      <c r="M93" s="62"/>
      <c r="N93" s="18"/>
      <c r="O93" s="18"/>
      <c r="P93" s="68"/>
      <c r="Q93" s="68"/>
      <c r="R93" s="68"/>
      <c r="S93" s="68"/>
      <c r="T93" s="68"/>
      <c r="U93" s="62"/>
      <c r="V93" s="258"/>
      <c r="W93" s="241"/>
      <c r="X93" s="261"/>
      <c r="Y93" s="174"/>
      <c r="Z93" s="174"/>
      <c r="AA93" s="263"/>
      <c r="AB93" s="227"/>
      <c r="AC93" s="230"/>
      <c r="AD93" s="171"/>
      <c r="AE93" s="174"/>
      <c r="AF93" s="174"/>
      <c r="AG93" s="206"/>
      <c r="AH93" s="96"/>
      <c r="AI93" s="204"/>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37"/>
    </row>
    <row r="94" spans="2:62" ht="15" customHeight="1" thickBot="1" x14ac:dyDescent="0.25">
      <c r="B94" s="13">
        <v>21</v>
      </c>
      <c r="E94" s="54"/>
      <c r="F94" s="91" t="str">
        <f t="shared" si="0"/>
        <v/>
      </c>
      <c r="G94" s="18"/>
      <c r="H94" s="18"/>
      <c r="I94" s="18"/>
      <c r="J94" s="18"/>
      <c r="K94" s="18"/>
      <c r="L94" s="62"/>
      <c r="M94" s="62"/>
      <c r="N94" s="18"/>
      <c r="O94" s="18"/>
      <c r="P94" s="68"/>
      <c r="Q94" s="68"/>
      <c r="R94" s="68"/>
      <c r="S94" s="68"/>
      <c r="T94" s="68"/>
      <c r="U94" s="62"/>
      <c r="V94" s="258"/>
      <c r="W94" s="241"/>
      <c r="X94" s="261"/>
      <c r="Y94" s="174"/>
      <c r="Z94" s="174"/>
      <c r="AA94" s="263"/>
      <c r="AB94" s="227"/>
      <c r="AC94" s="230"/>
      <c r="AD94" s="171"/>
      <c r="AE94" s="174"/>
      <c r="AF94" s="174"/>
      <c r="AG94" s="206"/>
      <c r="AH94" s="96"/>
      <c r="AI94" s="204"/>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37"/>
    </row>
    <row r="95" spans="2:62" ht="15" customHeight="1" thickBot="1" x14ac:dyDescent="0.25">
      <c r="B95" s="13">
        <v>22</v>
      </c>
      <c r="E95" s="54"/>
      <c r="F95" s="91" t="str">
        <f t="shared" si="0"/>
        <v/>
      </c>
      <c r="G95" s="18"/>
      <c r="H95" s="18"/>
      <c r="I95" s="18"/>
      <c r="J95" s="18"/>
      <c r="K95" s="18"/>
      <c r="L95" s="62"/>
      <c r="M95" s="62"/>
      <c r="N95" s="18"/>
      <c r="O95" s="18"/>
      <c r="P95" s="68"/>
      <c r="Q95" s="68"/>
      <c r="R95" s="68"/>
      <c r="S95" s="68"/>
      <c r="T95" s="68"/>
      <c r="U95" s="62"/>
      <c r="V95" s="258"/>
      <c r="W95" s="241"/>
      <c r="X95" s="261"/>
      <c r="Y95" s="174"/>
      <c r="Z95" s="174"/>
      <c r="AA95" s="263"/>
      <c r="AB95" s="227"/>
      <c r="AC95" s="230"/>
      <c r="AD95" s="171"/>
      <c r="AE95" s="174"/>
      <c r="AF95" s="174"/>
      <c r="AG95" s="206"/>
      <c r="AH95" s="96"/>
      <c r="AI95" s="204"/>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37"/>
    </row>
    <row r="96" spans="2:62" ht="15" customHeight="1" thickBot="1" x14ac:dyDescent="0.25">
      <c r="B96" s="13">
        <v>23</v>
      </c>
      <c r="E96" s="54"/>
      <c r="F96" s="91" t="str">
        <f t="shared" si="0"/>
        <v/>
      </c>
      <c r="G96" s="18"/>
      <c r="H96" s="18"/>
      <c r="I96" s="18"/>
      <c r="J96" s="18"/>
      <c r="K96" s="18"/>
      <c r="L96" s="62"/>
      <c r="M96" s="62"/>
      <c r="N96" s="18"/>
      <c r="O96" s="18"/>
      <c r="P96" s="68"/>
      <c r="Q96" s="68"/>
      <c r="R96" s="68"/>
      <c r="S96" s="68"/>
      <c r="T96" s="68"/>
      <c r="U96" s="62"/>
      <c r="V96" s="258"/>
      <c r="W96" s="241"/>
      <c r="X96" s="261"/>
      <c r="Y96" s="174"/>
      <c r="Z96" s="174"/>
      <c r="AA96" s="263"/>
      <c r="AB96" s="227"/>
      <c r="AC96" s="230"/>
      <c r="AD96" s="171"/>
      <c r="AE96" s="174"/>
      <c r="AF96" s="174"/>
      <c r="AG96" s="206"/>
      <c r="AH96" s="96"/>
      <c r="AI96" s="204"/>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37"/>
    </row>
    <row r="97" spans="2:62" ht="15" customHeight="1" thickBot="1" x14ac:dyDescent="0.25">
      <c r="B97" s="13">
        <v>24</v>
      </c>
      <c r="E97" s="54"/>
      <c r="F97" s="91" t="str">
        <f t="shared" si="0"/>
        <v/>
      </c>
      <c r="G97" s="18"/>
      <c r="H97" s="18"/>
      <c r="I97" s="18"/>
      <c r="J97" s="18"/>
      <c r="K97" s="18"/>
      <c r="L97" s="62"/>
      <c r="M97" s="62"/>
      <c r="N97" s="18"/>
      <c r="O97" s="18"/>
      <c r="P97" s="68"/>
      <c r="Q97" s="68"/>
      <c r="R97" s="68"/>
      <c r="S97" s="68"/>
      <c r="T97" s="68"/>
      <c r="U97" s="62"/>
      <c r="V97" s="258"/>
      <c r="W97" s="241"/>
      <c r="X97" s="261"/>
      <c r="Y97" s="174"/>
      <c r="Z97" s="174"/>
      <c r="AA97" s="263"/>
      <c r="AB97" s="227"/>
      <c r="AC97" s="230"/>
      <c r="AD97" s="171"/>
      <c r="AE97" s="174"/>
      <c r="AF97" s="174"/>
      <c r="AG97" s="206"/>
      <c r="AH97" s="96"/>
      <c r="AI97" s="204"/>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37"/>
    </row>
    <row r="98" spans="2:62" ht="15" customHeight="1" thickBot="1" x14ac:dyDescent="0.25">
      <c r="B98" s="13">
        <v>25</v>
      </c>
      <c r="E98" s="54"/>
      <c r="F98" s="91" t="str">
        <f t="shared" si="0"/>
        <v/>
      </c>
      <c r="G98" s="18"/>
      <c r="H98" s="18"/>
      <c r="I98" s="18"/>
      <c r="J98" s="18"/>
      <c r="K98" s="18"/>
      <c r="L98" s="62"/>
      <c r="M98" s="62"/>
      <c r="N98" s="18"/>
      <c r="O98" s="18"/>
      <c r="P98" s="68"/>
      <c r="Q98" s="68"/>
      <c r="R98" s="68"/>
      <c r="S98" s="68"/>
      <c r="T98" s="68"/>
      <c r="U98" s="62"/>
      <c r="V98" s="258"/>
      <c r="W98" s="241"/>
      <c r="X98" s="261"/>
      <c r="Y98" s="174"/>
      <c r="Z98" s="174"/>
      <c r="AA98" s="263"/>
      <c r="AB98" s="227"/>
      <c r="AC98" s="230"/>
      <c r="AD98" s="171"/>
      <c r="AE98" s="174"/>
      <c r="AF98" s="174"/>
      <c r="AG98" s="206"/>
      <c r="AH98" s="96"/>
      <c r="AI98" s="204"/>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37"/>
    </row>
    <row r="99" spans="2:62" ht="15" customHeight="1" thickBot="1" x14ac:dyDescent="0.25">
      <c r="B99" s="13">
        <v>26</v>
      </c>
      <c r="E99" s="54"/>
      <c r="F99" s="91" t="str">
        <f t="shared" si="0"/>
        <v/>
      </c>
      <c r="G99" s="18"/>
      <c r="H99" s="18"/>
      <c r="I99" s="18"/>
      <c r="J99" s="18"/>
      <c r="K99" s="18"/>
      <c r="L99" s="62"/>
      <c r="M99" s="62"/>
      <c r="N99" s="18"/>
      <c r="O99" s="18"/>
      <c r="P99" s="68"/>
      <c r="Q99" s="68"/>
      <c r="R99" s="68"/>
      <c r="S99" s="68"/>
      <c r="T99" s="68"/>
      <c r="U99" s="62"/>
      <c r="V99" s="258"/>
      <c r="W99" s="241"/>
      <c r="X99" s="261"/>
      <c r="Y99" s="174"/>
      <c r="Z99" s="174"/>
      <c r="AA99" s="263"/>
      <c r="AB99" s="227"/>
      <c r="AC99" s="230"/>
      <c r="AD99" s="171"/>
      <c r="AE99" s="174"/>
      <c r="AF99" s="174"/>
      <c r="AG99" s="206"/>
      <c r="AH99" s="96"/>
      <c r="AI99" s="204"/>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37"/>
    </row>
    <row r="100" spans="2:62" ht="15" customHeight="1" thickBot="1" x14ac:dyDescent="0.25">
      <c r="B100" s="13">
        <v>27</v>
      </c>
      <c r="E100" s="54"/>
      <c r="F100" s="91" t="str">
        <f t="shared" si="0"/>
        <v/>
      </c>
      <c r="G100" s="18"/>
      <c r="H100" s="18"/>
      <c r="I100" s="18"/>
      <c r="J100" s="18"/>
      <c r="K100" s="18"/>
      <c r="L100" s="62"/>
      <c r="M100" s="62"/>
      <c r="N100" s="18"/>
      <c r="O100" s="18"/>
      <c r="P100" s="68"/>
      <c r="Q100" s="68"/>
      <c r="R100" s="68"/>
      <c r="S100" s="68"/>
      <c r="T100" s="68"/>
      <c r="U100" s="62"/>
      <c r="V100" s="258"/>
      <c r="W100" s="241"/>
      <c r="X100" s="261"/>
      <c r="Y100" s="174"/>
      <c r="Z100" s="174"/>
      <c r="AA100" s="263"/>
      <c r="AB100" s="227"/>
      <c r="AC100" s="230"/>
      <c r="AD100" s="171"/>
      <c r="AE100" s="174"/>
      <c r="AF100" s="174"/>
      <c r="AG100" s="206"/>
      <c r="AH100" s="96"/>
      <c r="AI100" s="204"/>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37"/>
    </row>
    <row r="101" spans="2:62" ht="15" customHeight="1" thickBot="1" x14ac:dyDescent="0.25">
      <c r="B101" s="13">
        <v>28</v>
      </c>
      <c r="E101" s="54"/>
      <c r="F101" s="91" t="str">
        <f t="shared" si="0"/>
        <v/>
      </c>
      <c r="G101" s="18"/>
      <c r="H101" s="18"/>
      <c r="I101" s="18"/>
      <c r="J101" s="18"/>
      <c r="K101" s="18"/>
      <c r="L101" s="62"/>
      <c r="M101" s="62"/>
      <c r="N101" s="18"/>
      <c r="O101" s="18"/>
      <c r="P101" s="68"/>
      <c r="Q101" s="68"/>
      <c r="R101" s="68"/>
      <c r="S101" s="68"/>
      <c r="T101" s="68"/>
      <c r="U101" s="62"/>
      <c r="V101" s="258"/>
      <c r="W101" s="241"/>
      <c r="X101" s="261"/>
      <c r="Y101" s="174"/>
      <c r="Z101" s="174"/>
      <c r="AA101" s="263"/>
      <c r="AB101" s="227"/>
      <c r="AC101" s="230"/>
      <c r="AD101" s="171"/>
      <c r="AE101" s="174"/>
      <c r="AF101" s="174"/>
      <c r="AG101" s="206"/>
      <c r="AH101" s="96"/>
      <c r="AI101" s="204"/>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37"/>
    </row>
    <row r="102" spans="2:62" ht="15" customHeight="1" thickBot="1" x14ac:dyDescent="0.25">
      <c r="B102" s="13">
        <v>29</v>
      </c>
      <c r="E102" s="54"/>
      <c r="F102" s="91" t="str">
        <f t="shared" si="0"/>
        <v/>
      </c>
      <c r="G102" s="18"/>
      <c r="H102" s="18"/>
      <c r="I102" s="18"/>
      <c r="J102" s="18"/>
      <c r="K102" s="18"/>
      <c r="L102" s="62"/>
      <c r="M102" s="62"/>
      <c r="N102" s="18"/>
      <c r="O102" s="18"/>
      <c r="P102" s="68"/>
      <c r="Q102" s="68"/>
      <c r="R102" s="68"/>
      <c r="S102" s="68"/>
      <c r="T102" s="68"/>
      <c r="U102" s="62"/>
      <c r="V102" s="258"/>
      <c r="W102" s="241"/>
      <c r="X102" s="261"/>
      <c r="Y102" s="174"/>
      <c r="Z102" s="174"/>
      <c r="AA102" s="263"/>
      <c r="AB102" s="227"/>
      <c r="AC102" s="230"/>
      <c r="AD102" s="171"/>
      <c r="AE102" s="174"/>
      <c r="AF102" s="174"/>
      <c r="AG102" s="206"/>
      <c r="AH102" s="96"/>
      <c r="AI102" s="204"/>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37"/>
    </row>
    <row r="103" spans="2:62" ht="15" customHeight="1" thickBot="1" x14ac:dyDescent="0.25">
      <c r="B103" s="13">
        <v>30</v>
      </c>
      <c r="E103" s="54"/>
      <c r="F103" s="91" t="str">
        <f t="shared" si="0"/>
        <v/>
      </c>
      <c r="G103" s="18"/>
      <c r="H103" s="18"/>
      <c r="I103" s="18"/>
      <c r="J103" s="18"/>
      <c r="K103" s="18"/>
      <c r="L103" s="62"/>
      <c r="M103" s="62"/>
      <c r="N103" s="18"/>
      <c r="O103" s="18"/>
      <c r="P103" s="68"/>
      <c r="Q103" s="68"/>
      <c r="R103" s="68"/>
      <c r="S103" s="68"/>
      <c r="T103" s="68"/>
      <c r="U103" s="62"/>
      <c r="V103" s="258"/>
      <c r="W103" s="241"/>
      <c r="X103" s="261"/>
      <c r="Y103" s="174"/>
      <c r="Z103" s="174"/>
      <c r="AA103" s="263"/>
      <c r="AB103" s="227"/>
      <c r="AC103" s="230"/>
      <c r="AD103" s="171"/>
      <c r="AE103" s="174"/>
      <c r="AF103" s="174"/>
      <c r="AG103" s="206"/>
      <c r="AH103" s="96"/>
      <c r="AI103" s="204"/>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37"/>
    </row>
    <row r="104" spans="2:62" ht="15" customHeight="1" thickBot="1" x14ac:dyDescent="0.25">
      <c r="B104" s="13">
        <v>31</v>
      </c>
      <c r="E104" s="54"/>
      <c r="F104" s="91" t="str">
        <f t="shared" si="0"/>
        <v/>
      </c>
      <c r="G104" s="18"/>
      <c r="H104" s="18"/>
      <c r="I104" s="18"/>
      <c r="J104" s="18"/>
      <c r="K104" s="18"/>
      <c r="L104" s="62"/>
      <c r="M104" s="62"/>
      <c r="N104" s="18"/>
      <c r="O104" s="18"/>
      <c r="P104" s="68"/>
      <c r="Q104" s="68"/>
      <c r="R104" s="68"/>
      <c r="S104" s="68"/>
      <c r="T104" s="68"/>
      <c r="U104" s="62"/>
      <c r="V104" s="258"/>
      <c r="W104" s="241"/>
      <c r="X104" s="261"/>
      <c r="Y104" s="174"/>
      <c r="Z104" s="174"/>
      <c r="AA104" s="263"/>
      <c r="AB104" s="227"/>
      <c r="AC104" s="230"/>
      <c r="AD104" s="171"/>
      <c r="AE104" s="174"/>
      <c r="AF104" s="174"/>
      <c r="AG104" s="206"/>
      <c r="AH104" s="96"/>
      <c r="AI104" s="204"/>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37"/>
    </row>
    <row r="105" spans="2:62" ht="15" customHeight="1" thickBot="1" x14ac:dyDescent="0.25">
      <c r="B105" s="13">
        <v>32</v>
      </c>
      <c r="E105" s="54"/>
      <c r="F105" s="91" t="str">
        <f t="shared" si="0"/>
        <v/>
      </c>
      <c r="G105" s="18"/>
      <c r="H105" s="18"/>
      <c r="I105" s="18"/>
      <c r="J105" s="18"/>
      <c r="K105" s="18"/>
      <c r="L105" s="62"/>
      <c r="M105" s="62"/>
      <c r="N105" s="18"/>
      <c r="O105" s="18"/>
      <c r="P105" s="68"/>
      <c r="Q105" s="68"/>
      <c r="R105" s="68"/>
      <c r="S105" s="68"/>
      <c r="T105" s="68"/>
      <c r="U105" s="62"/>
      <c r="V105" s="258"/>
      <c r="W105" s="241"/>
      <c r="X105" s="261"/>
      <c r="Y105" s="174"/>
      <c r="Z105" s="174"/>
      <c r="AA105" s="263"/>
      <c r="AB105" s="227"/>
      <c r="AC105" s="230"/>
      <c r="AD105" s="171"/>
      <c r="AE105" s="174"/>
      <c r="AF105" s="174"/>
      <c r="AG105" s="206"/>
      <c r="AH105" s="96"/>
      <c r="AI105" s="204"/>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37"/>
    </row>
    <row r="106" spans="2:62" ht="15" customHeight="1" thickBot="1" x14ac:dyDescent="0.25">
      <c r="B106" s="13">
        <v>33</v>
      </c>
      <c r="E106" s="54"/>
      <c r="F106" s="91" t="str">
        <f t="shared" si="0"/>
        <v/>
      </c>
      <c r="G106" s="18"/>
      <c r="H106" s="18"/>
      <c r="I106" s="18"/>
      <c r="J106" s="18"/>
      <c r="K106" s="18"/>
      <c r="L106" s="62"/>
      <c r="M106" s="62"/>
      <c r="N106" s="18"/>
      <c r="O106" s="18"/>
      <c r="P106" s="68"/>
      <c r="Q106" s="68"/>
      <c r="R106" s="68"/>
      <c r="S106" s="68"/>
      <c r="T106" s="68"/>
      <c r="U106" s="62"/>
      <c r="V106" s="258"/>
      <c r="W106" s="241"/>
      <c r="X106" s="261"/>
      <c r="Y106" s="174"/>
      <c r="Z106" s="174"/>
      <c r="AA106" s="263"/>
      <c r="AB106" s="227"/>
      <c r="AC106" s="230"/>
      <c r="AD106" s="171"/>
      <c r="AE106" s="174"/>
      <c r="AF106" s="174"/>
      <c r="AG106" s="206"/>
      <c r="AH106" s="96"/>
      <c r="AI106" s="204"/>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37"/>
    </row>
    <row r="107" spans="2:62" ht="15" customHeight="1" thickBot="1" x14ac:dyDescent="0.25">
      <c r="B107" s="13">
        <v>34</v>
      </c>
      <c r="E107" s="54"/>
      <c r="F107" s="91" t="str">
        <f t="shared" si="0"/>
        <v/>
      </c>
      <c r="G107" s="18"/>
      <c r="H107" s="18"/>
      <c r="I107" s="18"/>
      <c r="J107" s="18"/>
      <c r="K107" s="18"/>
      <c r="L107" s="62"/>
      <c r="M107" s="62"/>
      <c r="N107" s="18"/>
      <c r="O107" s="18"/>
      <c r="P107" s="68"/>
      <c r="Q107" s="68"/>
      <c r="R107" s="68"/>
      <c r="S107" s="68"/>
      <c r="T107" s="68"/>
      <c r="U107" s="62"/>
      <c r="V107" s="258"/>
      <c r="W107" s="241"/>
      <c r="X107" s="261"/>
      <c r="Y107" s="174"/>
      <c r="Z107" s="174"/>
      <c r="AA107" s="263"/>
      <c r="AB107" s="227"/>
      <c r="AC107" s="230"/>
      <c r="AD107" s="171"/>
      <c r="AE107" s="174"/>
      <c r="AF107" s="174"/>
      <c r="AG107" s="206"/>
      <c r="AH107" s="96"/>
      <c r="AI107" s="204"/>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37"/>
    </row>
    <row r="108" spans="2:62" ht="15" customHeight="1" thickBot="1" x14ac:dyDescent="0.25">
      <c r="B108" s="13">
        <v>35</v>
      </c>
      <c r="E108" s="54"/>
      <c r="F108" s="91" t="str">
        <f t="shared" si="0"/>
        <v/>
      </c>
      <c r="G108" s="18"/>
      <c r="H108" s="18"/>
      <c r="I108" s="18"/>
      <c r="J108" s="18"/>
      <c r="K108" s="18"/>
      <c r="L108" s="62"/>
      <c r="M108" s="62"/>
      <c r="N108" s="18"/>
      <c r="O108" s="18"/>
      <c r="P108" s="68"/>
      <c r="Q108" s="68"/>
      <c r="R108" s="68"/>
      <c r="S108" s="68"/>
      <c r="T108" s="68"/>
      <c r="U108" s="62"/>
      <c r="V108" s="258"/>
      <c r="W108" s="241"/>
      <c r="X108" s="261"/>
      <c r="Y108" s="174"/>
      <c r="Z108" s="174"/>
      <c r="AA108" s="263"/>
      <c r="AB108" s="227"/>
      <c r="AC108" s="230"/>
      <c r="AD108" s="171"/>
      <c r="AE108" s="174"/>
      <c r="AF108" s="174"/>
      <c r="AG108" s="206"/>
      <c r="AH108" s="96"/>
      <c r="AI108" s="204"/>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37"/>
    </row>
    <row r="109" spans="2:62" ht="15" customHeight="1" thickBot="1" x14ac:dyDescent="0.25">
      <c r="B109" s="13">
        <v>36</v>
      </c>
      <c r="E109" s="54"/>
      <c r="F109" s="91" t="str">
        <f t="shared" si="0"/>
        <v/>
      </c>
      <c r="G109" s="18"/>
      <c r="H109" s="18"/>
      <c r="I109" s="18"/>
      <c r="J109" s="18"/>
      <c r="K109" s="18"/>
      <c r="L109" s="62"/>
      <c r="M109" s="62"/>
      <c r="N109" s="18"/>
      <c r="O109" s="18"/>
      <c r="P109" s="68"/>
      <c r="Q109" s="68"/>
      <c r="R109" s="68"/>
      <c r="S109" s="68"/>
      <c r="T109" s="68"/>
      <c r="U109" s="62"/>
      <c r="V109" s="258"/>
      <c r="W109" s="241"/>
      <c r="X109" s="261"/>
      <c r="Y109" s="174"/>
      <c r="Z109" s="174"/>
      <c r="AA109" s="263"/>
      <c r="AB109" s="227"/>
      <c r="AC109" s="230"/>
      <c r="AD109" s="171"/>
      <c r="AE109" s="174"/>
      <c r="AF109" s="174"/>
      <c r="AG109" s="206"/>
      <c r="AH109" s="96"/>
      <c r="AI109" s="204"/>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37"/>
    </row>
    <row r="110" spans="2:62" ht="15" customHeight="1" thickBot="1" x14ac:dyDescent="0.25">
      <c r="B110" s="13">
        <v>37</v>
      </c>
      <c r="E110" s="54"/>
      <c r="F110" s="91" t="str">
        <f t="shared" si="0"/>
        <v/>
      </c>
      <c r="G110" s="18"/>
      <c r="H110" s="18"/>
      <c r="I110" s="18"/>
      <c r="J110" s="18"/>
      <c r="K110" s="18"/>
      <c r="L110" s="62"/>
      <c r="M110" s="62"/>
      <c r="N110" s="18"/>
      <c r="O110" s="18"/>
      <c r="P110" s="68"/>
      <c r="Q110" s="68"/>
      <c r="R110" s="68"/>
      <c r="S110" s="68"/>
      <c r="T110" s="68"/>
      <c r="U110" s="62"/>
      <c r="V110" s="258"/>
      <c r="W110" s="241"/>
      <c r="X110" s="261"/>
      <c r="Y110" s="174"/>
      <c r="Z110" s="174"/>
      <c r="AA110" s="263"/>
      <c r="AB110" s="227"/>
      <c r="AC110" s="230"/>
      <c r="AD110" s="171"/>
      <c r="AE110" s="174"/>
      <c r="AF110" s="174"/>
      <c r="AG110" s="206"/>
      <c r="AH110" s="96"/>
      <c r="AI110" s="204"/>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37"/>
    </row>
    <row r="111" spans="2:62" ht="15" customHeight="1" thickBot="1" x14ac:dyDescent="0.25">
      <c r="B111" s="13">
        <v>38</v>
      </c>
      <c r="E111" s="54"/>
      <c r="F111" s="91" t="str">
        <f t="shared" si="0"/>
        <v/>
      </c>
      <c r="G111" s="18"/>
      <c r="H111" s="18"/>
      <c r="I111" s="18"/>
      <c r="J111" s="18"/>
      <c r="K111" s="18"/>
      <c r="L111" s="62"/>
      <c r="M111" s="62"/>
      <c r="N111" s="18"/>
      <c r="O111" s="18"/>
      <c r="P111" s="68"/>
      <c r="Q111" s="68"/>
      <c r="R111" s="68"/>
      <c r="S111" s="68"/>
      <c r="T111" s="68"/>
      <c r="U111" s="62"/>
      <c r="V111" s="258"/>
      <c r="W111" s="241"/>
      <c r="X111" s="261"/>
      <c r="Y111" s="174"/>
      <c r="Z111" s="174"/>
      <c r="AA111" s="263"/>
      <c r="AB111" s="227"/>
      <c r="AC111" s="230"/>
      <c r="AD111" s="171"/>
      <c r="AE111" s="174"/>
      <c r="AF111" s="174"/>
      <c r="AG111" s="206"/>
      <c r="AH111" s="96"/>
      <c r="AI111" s="204"/>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37"/>
    </row>
    <row r="112" spans="2:62" ht="15" customHeight="1" thickBot="1" x14ac:dyDescent="0.25">
      <c r="B112" s="13">
        <v>39</v>
      </c>
      <c r="E112" s="54"/>
      <c r="F112" s="91" t="str">
        <f t="shared" si="0"/>
        <v/>
      </c>
      <c r="G112" s="18"/>
      <c r="H112" s="18"/>
      <c r="I112" s="18"/>
      <c r="J112" s="18"/>
      <c r="K112" s="18"/>
      <c r="L112" s="62"/>
      <c r="M112" s="62"/>
      <c r="N112" s="18"/>
      <c r="O112" s="18"/>
      <c r="P112" s="68"/>
      <c r="Q112" s="68"/>
      <c r="R112" s="68"/>
      <c r="S112" s="68"/>
      <c r="T112" s="68"/>
      <c r="U112" s="62"/>
      <c r="V112" s="258"/>
      <c r="W112" s="241"/>
      <c r="X112" s="261"/>
      <c r="Y112" s="174"/>
      <c r="Z112" s="174"/>
      <c r="AA112" s="263"/>
      <c r="AB112" s="227"/>
      <c r="AC112" s="230"/>
      <c r="AD112" s="171"/>
      <c r="AE112" s="174"/>
      <c r="AF112" s="174"/>
      <c r="AG112" s="206"/>
      <c r="AH112" s="96"/>
      <c r="AI112" s="204"/>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37"/>
    </row>
    <row r="113" spans="2:62" ht="15" customHeight="1" thickBot="1" x14ac:dyDescent="0.25">
      <c r="B113" s="13">
        <v>40</v>
      </c>
      <c r="E113" s="54"/>
      <c r="F113" s="91" t="str">
        <f t="shared" si="0"/>
        <v/>
      </c>
      <c r="G113" s="18"/>
      <c r="H113" s="18"/>
      <c r="I113" s="18"/>
      <c r="J113" s="18"/>
      <c r="K113" s="18"/>
      <c r="L113" s="62"/>
      <c r="M113" s="62"/>
      <c r="N113" s="18"/>
      <c r="O113" s="18"/>
      <c r="P113" s="68"/>
      <c r="Q113" s="68"/>
      <c r="R113" s="68"/>
      <c r="S113" s="68"/>
      <c r="T113" s="68"/>
      <c r="U113" s="62"/>
      <c r="V113" s="258"/>
      <c r="W113" s="241"/>
      <c r="X113" s="261"/>
      <c r="Y113" s="174"/>
      <c r="Z113" s="174"/>
      <c r="AA113" s="263"/>
      <c r="AB113" s="227"/>
      <c r="AC113" s="230"/>
      <c r="AD113" s="171"/>
      <c r="AE113" s="174"/>
      <c r="AF113" s="174"/>
      <c r="AG113" s="206"/>
      <c r="AH113" s="96"/>
      <c r="AI113" s="204"/>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37"/>
    </row>
    <row r="114" spans="2:62" ht="15" customHeight="1" thickBot="1" x14ac:dyDescent="0.25">
      <c r="B114" s="13">
        <v>41</v>
      </c>
      <c r="E114" s="54"/>
      <c r="F114" s="91" t="str">
        <f t="shared" si="0"/>
        <v/>
      </c>
      <c r="G114" s="18"/>
      <c r="H114" s="18"/>
      <c r="I114" s="18"/>
      <c r="J114" s="18"/>
      <c r="K114" s="18"/>
      <c r="L114" s="62"/>
      <c r="M114" s="62"/>
      <c r="N114" s="18"/>
      <c r="O114" s="18"/>
      <c r="P114" s="68"/>
      <c r="Q114" s="68"/>
      <c r="R114" s="68"/>
      <c r="S114" s="68"/>
      <c r="T114" s="68"/>
      <c r="U114" s="62"/>
      <c r="V114" s="258"/>
      <c r="W114" s="241"/>
      <c r="X114" s="261"/>
      <c r="Y114" s="174"/>
      <c r="Z114" s="174"/>
      <c r="AA114" s="263"/>
      <c r="AB114" s="227"/>
      <c r="AC114" s="230"/>
      <c r="AD114" s="171"/>
      <c r="AE114" s="174"/>
      <c r="AF114" s="174"/>
      <c r="AG114" s="206"/>
      <c r="AH114" s="96"/>
      <c r="AI114" s="204"/>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37"/>
    </row>
    <row r="115" spans="2:62" ht="15" customHeight="1" thickBot="1" x14ac:dyDescent="0.25">
      <c r="B115" s="13">
        <v>42</v>
      </c>
      <c r="E115" s="54"/>
      <c r="F115" s="91" t="str">
        <f t="shared" si="0"/>
        <v/>
      </c>
      <c r="G115" s="18"/>
      <c r="H115" s="18"/>
      <c r="I115" s="18"/>
      <c r="J115" s="18"/>
      <c r="K115" s="18"/>
      <c r="L115" s="62"/>
      <c r="M115" s="62"/>
      <c r="N115" s="18"/>
      <c r="O115" s="18"/>
      <c r="P115" s="68"/>
      <c r="Q115" s="68"/>
      <c r="R115" s="68"/>
      <c r="S115" s="68"/>
      <c r="T115" s="68"/>
      <c r="U115" s="62"/>
      <c r="V115" s="258"/>
      <c r="W115" s="241"/>
      <c r="X115" s="261"/>
      <c r="Y115" s="174"/>
      <c r="Z115" s="174"/>
      <c r="AA115" s="263"/>
      <c r="AB115" s="227"/>
      <c r="AC115" s="230"/>
      <c r="AD115" s="171"/>
      <c r="AE115" s="174"/>
      <c r="AF115" s="174"/>
      <c r="AG115" s="206"/>
      <c r="AH115" s="96"/>
      <c r="AI115" s="204"/>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37"/>
    </row>
    <row r="116" spans="2:62" ht="15" customHeight="1" thickBot="1" x14ac:dyDescent="0.25">
      <c r="B116" s="13">
        <v>43</v>
      </c>
      <c r="E116" s="54"/>
      <c r="F116" s="91" t="str">
        <f t="shared" si="0"/>
        <v/>
      </c>
      <c r="G116" s="18"/>
      <c r="H116" s="18"/>
      <c r="I116" s="18"/>
      <c r="J116" s="18"/>
      <c r="K116" s="18"/>
      <c r="L116" s="62"/>
      <c r="M116" s="62"/>
      <c r="N116" s="18"/>
      <c r="O116" s="18"/>
      <c r="P116" s="68"/>
      <c r="Q116" s="68"/>
      <c r="R116" s="68"/>
      <c r="S116" s="68"/>
      <c r="T116" s="68"/>
      <c r="U116" s="62"/>
      <c r="V116" s="258"/>
      <c r="W116" s="241"/>
      <c r="X116" s="261"/>
      <c r="Y116" s="174"/>
      <c r="Z116" s="174"/>
      <c r="AA116" s="263"/>
      <c r="AB116" s="227"/>
      <c r="AC116" s="230"/>
      <c r="AD116" s="171"/>
      <c r="AE116" s="174"/>
      <c r="AF116" s="174"/>
      <c r="AG116" s="206"/>
      <c r="AH116" s="96"/>
      <c r="AI116" s="204"/>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37"/>
    </row>
    <row r="117" spans="2:62" ht="15" customHeight="1" thickBot="1" x14ac:dyDescent="0.25">
      <c r="B117" s="13">
        <v>44</v>
      </c>
      <c r="E117" s="54"/>
      <c r="F117" s="91" t="str">
        <f t="shared" si="0"/>
        <v/>
      </c>
      <c r="G117" s="18"/>
      <c r="H117" s="18"/>
      <c r="I117" s="18"/>
      <c r="J117" s="18"/>
      <c r="K117" s="18"/>
      <c r="L117" s="62"/>
      <c r="M117" s="62"/>
      <c r="N117" s="18"/>
      <c r="O117" s="18"/>
      <c r="P117" s="68"/>
      <c r="Q117" s="68"/>
      <c r="R117" s="68"/>
      <c r="S117" s="68"/>
      <c r="T117" s="68"/>
      <c r="U117" s="62"/>
      <c r="V117" s="258"/>
      <c r="W117" s="241"/>
      <c r="X117" s="261"/>
      <c r="Y117" s="174"/>
      <c r="Z117" s="174"/>
      <c r="AA117" s="263"/>
      <c r="AB117" s="227"/>
      <c r="AC117" s="230"/>
      <c r="AD117" s="171"/>
      <c r="AE117" s="174"/>
      <c r="AF117" s="174"/>
      <c r="AG117" s="206"/>
      <c r="AH117" s="96"/>
      <c r="AI117" s="204"/>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37"/>
    </row>
    <row r="118" spans="2:62" ht="15" customHeight="1" thickBot="1" x14ac:dyDescent="0.25">
      <c r="B118" s="13">
        <v>45</v>
      </c>
      <c r="E118" s="54"/>
      <c r="F118" s="91" t="str">
        <f t="shared" si="0"/>
        <v/>
      </c>
      <c r="G118" s="18"/>
      <c r="H118" s="18"/>
      <c r="I118" s="18"/>
      <c r="J118" s="18"/>
      <c r="K118" s="18"/>
      <c r="L118" s="62"/>
      <c r="M118" s="62"/>
      <c r="N118" s="18"/>
      <c r="O118" s="18"/>
      <c r="P118" s="68"/>
      <c r="Q118" s="68"/>
      <c r="R118" s="68"/>
      <c r="S118" s="68"/>
      <c r="T118" s="68"/>
      <c r="U118" s="62"/>
      <c r="V118" s="258"/>
      <c r="W118" s="241"/>
      <c r="X118" s="261"/>
      <c r="Y118" s="174"/>
      <c r="Z118" s="174"/>
      <c r="AA118" s="263"/>
      <c r="AB118" s="227"/>
      <c r="AC118" s="230"/>
      <c r="AD118" s="171"/>
      <c r="AE118" s="174"/>
      <c r="AF118" s="174"/>
      <c r="AG118" s="206"/>
      <c r="AH118" s="96"/>
      <c r="AI118" s="204"/>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37"/>
    </row>
    <row r="119" spans="2:62" ht="15" customHeight="1" thickBot="1" x14ac:dyDescent="0.25">
      <c r="B119" s="13">
        <v>46</v>
      </c>
      <c r="E119" s="54"/>
      <c r="F119" s="91" t="str">
        <f t="shared" si="0"/>
        <v/>
      </c>
      <c r="G119" s="18"/>
      <c r="H119" s="18"/>
      <c r="I119" s="18"/>
      <c r="J119" s="18"/>
      <c r="K119" s="18"/>
      <c r="L119" s="62"/>
      <c r="M119" s="62"/>
      <c r="N119" s="18"/>
      <c r="O119" s="18"/>
      <c r="P119" s="68"/>
      <c r="Q119" s="68"/>
      <c r="R119" s="68"/>
      <c r="S119" s="68"/>
      <c r="T119" s="68"/>
      <c r="U119" s="62"/>
      <c r="V119" s="258"/>
      <c r="W119" s="241"/>
      <c r="X119" s="261"/>
      <c r="Y119" s="174"/>
      <c r="Z119" s="174"/>
      <c r="AA119" s="263"/>
      <c r="AB119" s="227"/>
      <c r="AC119" s="230"/>
      <c r="AD119" s="171"/>
      <c r="AE119" s="174"/>
      <c r="AF119" s="174"/>
      <c r="AG119" s="206"/>
      <c r="AH119" s="96"/>
      <c r="AI119" s="204"/>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37"/>
    </row>
    <row r="120" spans="2:62" ht="15" customHeight="1" thickBot="1" x14ac:dyDescent="0.25">
      <c r="B120" s="13">
        <v>47</v>
      </c>
      <c r="E120" s="54"/>
      <c r="F120" s="91" t="str">
        <f t="shared" si="0"/>
        <v/>
      </c>
      <c r="G120" s="18"/>
      <c r="H120" s="18"/>
      <c r="I120" s="18"/>
      <c r="J120" s="18"/>
      <c r="K120" s="18"/>
      <c r="L120" s="62"/>
      <c r="M120" s="62"/>
      <c r="N120" s="18"/>
      <c r="O120" s="18"/>
      <c r="P120" s="68"/>
      <c r="Q120" s="68"/>
      <c r="R120" s="68"/>
      <c r="S120" s="68"/>
      <c r="T120" s="68"/>
      <c r="U120" s="62"/>
      <c r="V120" s="258"/>
      <c r="W120" s="241"/>
      <c r="X120" s="261"/>
      <c r="Y120" s="174"/>
      <c r="Z120" s="174"/>
      <c r="AA120" s="263"/>
      <c r="AB120" s="227"/>
      <c r="AC120" s="230"/>
      <c r="AD120" s="171"/>
      <c r="AE120" s="174"/>
      <c r="AF120" s="174"/>
      <c r="AG120" s="206"/>
      <c r="AH120" s="96"/>
      <c r="AI120" s="204"/>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37"/>
    </row>
    <row r="121" spans="2:62" ht="15" customHeight="1" thickBot="1" x14ac:dyDescent="0.25">
      <c r="B121" s="13">
        <v>48</v>
      </c>
      <c r="E121" s="54"/>
      <c r="F121" s="91" t="str">
        <f t="shared" si="0"/>
        <v/>
      </c>
      <c r="G121" s="18"/>
      <c r="H121" s="18"/>
      <c r="I121" s="18"/>
      <c r="J121" s="18"/>
      <c r="K121" s="18"/>
      <c r="L121" s="62"/>
      <c r="M121" s="62"/>
      <c r="N121" s="18"/>
      <c r="O121" s="18"/>
      <c r="P121" s="68"/>
      <c r="Q121" s="68"/>
      <c r="R121" s="68"/>
      <c r="S121" s="68"/>
      <c r="T121" s="68"/>
      <c r="U121" s="62"/>
      <c r="V121" s="258"/>
      <c r="W121" s="241"/>
      <c r="X121" s="261"/>
      <c r="Y121" s="174"/>
      <c r="Z121" s="174"/>
      <c r="AA121" s="263"/>
      <c r="AB121" s="227"/>
      <c r="AC121" s="230"/>
      <c r="AD121" s="171"/>
      <c r="AE121" s="174"/>
      <c r="AF121" s="174"/>
      <c r="AG121" s="206"/>
      <c r="AH121" s="96"/>
      <c r="AI121" s="204"/>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37"/>
    </row>
    <row r="122" spans="2:62" ht="15" customHeight="1" thickBot="1" x14ac:dyDescent="0.25">
      <c r="B122" s="13">
        <v>49</v>
      </c>
      <c r="E122" s="54"/>
      <c r="F122" s="91" t="str">
        <f t="shared" si="0"/>
        <v/>
      </c>
      <c r="G122" s="18"/>
      <c r="H122" s="18"/>
      <c r="I122" s="18"/>
      <c r="J122" s="18"/>
      <c r="K122" s="18"/>
      <c r="L122" s="62"/>
      <c r="M122" s="62"/>
      <c r="N122" s="18"/>
      <c r="O122" s="18"/>
      <c r="P122" s="68"/>
      <c r="Q122" s="68"/>
      <c r="R122" s="68"/>
      <c r="S122" s="68"/>
      <c r="T122" s="68"/>
      <c r="U122" s="62"/>
      <c r="V122" s="258"/>
      <c r="W122" s="241"/>
      <c r="X122" s="261"/>
      <c r="Y122" s="174"/>
      <c r="Z122" s="174"/>
      <c r="AA122" s="263"/>
      <c r="AB122" s="227"/>
      <c r="AC122" s="230"/>
      <c r="AD122" s="171"/>
      <c r="AE122" s="174"/>
      <c r="AF122" s="174"/>
      <c r="AG122" s="206"/>
      <c r="AH122" s="96"/>
      <c r="AI122" s="204"/>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37"/>
    </row>
    <row r="123" spans="2:62" ht="15" customHeight="1" thickBot="1" x14ac:dyDescent="0.25">
      <c r="B123" s="13">
        <v>50</v>
      </c>
      <c r="E123" s="54"/>
      <c r="F123" s="91" t="str">
        <f t="shared" si="0"/>
        <v/>
      </c>
      <c r="G123" s="18"/>
      <c r="H123" s="18"/>
      <c r="I123" s="18"/>
      <c r="J123" s="18"/>
      <c r="K123" s="18"/>
      <c r="L123" s="62"/>
      <c r="M123" s="62"/>
      <c r="N123" s="18"/>
      <c r="O123" s="18"/>
      <c r="P123" s="68"/>
      <c r="Q123" s="68"/>
      <c r="R123" s="68"/>
      <c r="S123" s="68"/>
      <c r="T123" s="68"/>
      <c r="U123" s="62"/>
      <c r="V123" s="258"/>
      <c r="W123" s="241"/>
      <c r="X123" s="261"/>
      <c r="Y123" s="174"/>
      <c r="Z123" s="174"/>
      <c r="AA123" s="263"/>
      <c r="AB123" s="227"/>
      <c r="AC123" s="230"/>
      <c r="AD123" s="171"/>
      <c r="AE123" s="174"/>
      <c r="AF123" s="174"/>
      <c r="AG123" s="206"/>
      <c r="AH123" s="96"/>
      <c r="AI123" s="204"/>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37"/>
    </row>
    <row r="124" spans="2:62" ht="15" customHeight="1" thickBot="1" x14ac:dyDescent="0.25">
      <c r="B124" s="13">
        <v>51</v>
      </c>
      <c r="E124" s="54"/>
      <c r="F124" s="91" t="str">
        <f t="shared" si="0"/>
        <v/>
      </c>
      <c r="G124" s="18"/>
      <c r="H124" s="18"/>
      <c r="I124" s="18"/>
      <c r="J124" s="18"/>
      <c r="K124" s="18"/>
      <c r="L124" s="62"/>
      <c r="M124" s="62"/>
      <c r="N124" s="18"/>
      <c r="O124" s="18"/>
      <c r="P124" s="68"/>
      <c r="Q124" s="68"/>
      <c r="R124" s="68"/>
      <c r="S124" s="68"/>
      <c r="T124" s="68"/>
      <c r="U124" s="62"/>
      <c r="V124" s="258"/>
      <c r="W124" s="241"/>
      <c r="X124" s="261"/>
      <c r="Y124" s="174"/>
      <c r="Z124" s="174"/>
      <c r="AA124" s="263"/>
      <c r="AB124" s="227"/>
      <c r="AC124" s="230"/>
      <c r="AD124" s="171"/>
      <c r="AE124" s="174"/>
      <c r="AF124" s="174"/>
      <c r="AG124" s="206"/>
      <c r="AH124" s="96"/>
      <c r="AI124" s="204"/>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37"/>
    </row>
    <row r="125" spans="2:62" ht="15" customHeight="1" thickBot="1" x14ac:dyDescent="0.25">
      <c r="B125" s="13">
        <v>52</v>
      </c>
      <c r="E125" s="54"/>
      <c r="F125" s="91" t="str">
        <f t="shared" si="0"/>
        <v/>
      </c>
      <c r="G125" s="18"/>
      <c r="H125" s="18"/>
      <c r="I125" s="18"/>
      <c r="J125" s="18"/>
      <c r="K125" s="18"/>
      <c r="L125" s="62"/>
      <c r="M125" s="62"/>
      <c r="N125" s="18"/>
      <c r="O125" s="18"/>
      <c r="P125" s="68"/>
      <c r="Q125" s="68"/>
      <c r="R125" s="68"/>
      <c r="S125" s="68"/>
      <c r="T125" s="68"/>
      <c r="U125" s="62"/>
      <c r="V125" s="258"/>
      <c r="W125" s="241"/>
      <c r="X125" s="261"/>
      <c r="Y125" s="174"/>
      <c r="Z125" s="174"/>
      <c r="AA125" s="263"/>
      <c r="AB125" s="227"/>
      <c r="AC125" s="230"/>
      <c r="AD125" s="171"/>
      <c r="AE125" s="174"/>
      <c r="AF125" s="174"/>
      <c r="AG125" s="206"/>
      <c r="AH125" s="96"/>
      <c r="AI125" s="204"/>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37"/>
    </row>
    <row r="126" spans="2:62" ht="15" customHeight="1" thickBot="1" x14ac:dyDescent="0.25">
      <c r="B126" s="13">
        <v>53</v>
      </c>
      <c r="E126" s="54"/>
      <c r="F126" s="91" t="str">
        <f t="shared" si="0"/>
        <v/>
      </c>
      <c r="G126" s="18"/>
      <c r="H126" s="18"/>
      <c r="I126" s="18"/>
      <c r="J126" s="18"/>
      <c r="K126" s="18"/>
      <c r="L126" s="62"/>
      <c r="M126" s="62"/>
      <c r="N126" s="18"/>
      <c r="O126" s="18"/>
      <c r="P126" s="68"/>
      <c r="Q126" s="68"/>
      <c r="R126" s="68"/>
      <c r="S126" s="68"/>
      <c r="T126" s="68"/>
      <c r="U126" s="62"/>
      <c r="V126" s="258"/>
      <c r="W126" s="241"/>
      <c r="X126" s="261"/>
      <c r="Y126" s="174"/>
      <c r="Z126" s="174"/>
      <c r="AA126" s="263"/>
      <c r="AB126" s="227"/>
      <c r="AC126" s="230"/>
      <c r="AD126" s="171"/>
      <c r="AE126" s="174"/>
      <c r="AF126" s="174"/>
      <c r="AG126" s="206"/>
      <c r="AH126" s="96"/>
      <c r="AI126" s="204"/>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37"/>
    </row>
    <row r="127" spans="2:62" ht="15" customHeight="1" thickBot="1" x14ac:dyDescent="0.25">
      <c r="B127" s="13">
        <v>54</v>
      </c>
      <c r="E127" s="54"/>
      <c r="F127" s="91" t="str">
        <f t="shared" si="0"/>
        <v/>
      </c>
      <c r="G127" s="18"/>
      <c r="H127" s="18"/>
      <c r="I127" s="18"/>
      <c r="J127" s="18"/>
      <c r="K127" s="18"/>
      <c r="L127" s="62"/>
      <c r="M127" s="62"/>
      <c r="N127" s="18"/>
      <c r="O127" s="18"/>
      <c r="P127" s="68"/>
      <c r="Q127" s="68"/>
      <c r="R127" s="68"/>
      <c r="S127" s="68"/>
      <c r="T127" s="68"/>
      <c r="U127" s="62"/>
      <c r="V127" s="258"/>
      <c r="W127" s="241"/>
      <c r="X127" s="261"/>
      <c r="Y127" s="174"/>
      <c r="Z127" s="174"/>
      <c r="AA127" s="263"/>
      <c r="AB127" s="227"/>
      <c r="AC127" s="230"/>
      <c r="AD127" s="171"/>
      <c r="AE127" s="174"/>
      <c r="AF127" s="174"/>
      <c r="AG127" s="206"/>
      <c r="AH127" s="96"/>
      <c r="AI127" s="204"/>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37"/>
    </row>
    <row r="128" spans="2:62" ht="15" customHeight="1" thickBot="1" x14ac:dyDescent="0.25">
      <c r="B128" s="13">
        <v>55</v>
      </c>
      <c r="E128" s="54"/>
      <c r="F128" s="91" t="str">
        <f t="shared" si="0"/>
        <v/>
      </c>
      <c r="G128" s="18"/>
      <c r="H128" s="18"/>
      <c r="I128" s="18"/>
      <c r="J128" s="18"/>
      <c r="K128" s="18"/>
      <c r="L128" s="62"/>
      <c r="M128" s="62"/>
      <c r="N128" s="18"/>
      <c r="O128" s="18"/>
      <c r="P128" s="68"/>
      <c r="Q128" s="68"/>
      <c r="R128" s="68"/>
      <c r="S128" s="68"/>
      <c r="T128" s="68"/>
      <c r="U128" s="62"/>
      <c r="V128" s="258"/>
      <c r="W128" s="241"/>
      <c r="X128" s="261"/>
      <c r="Y128" s="174"/>
      <c r="Z128" s="174"/>
      <c r="AA128" s="263"/>
      <c r="AB128" s="227"/>
      <c r="AC128" s="230"/>
      <c r="AD128" s="171"/>
      <c r="AE128" s="174"/>
      <c r="AF128" s="174"/>
      <c r="AG128" s="206"/>
      <c r="AH128" s="96"/>
      <c r="AI128" s="204"/>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37"/>
    </row>
    <row r="129" spans="2:62" ht="15" customHeight="1" thickBot="1" x14ac:dyDescent="0.25">
      <c r="B129" s="13">
        <v>56</v>
      </c>
      <c r="E129" s="54"/>
      <c r="F129" s="91" t="str">
        <f t="shared" si="0"/>
        <v/>
      </c>
      <c r="G129" s="18"/>
      <c r="H129" s="18"/>
      <c r="I129" s="18"/>
      <c r="J129" s="18"/>
      <c r="K129" s="18"/>
      <c r="L129" s="62"/>
      <c r="M129" s="62"/>
      <c r="N129" s="18"/>
      <c r="O129" s="18"/>
      <c r="P129" s="68"/>
      <c r="Q129" s="68"/>
      <c r="R129" s="68"/>
      <c r="S129" s="68"/>
      <c r="T129" s="68"/>
      <c r="U129" s="62"/>
      <c r="V129" s="258"/>
      <c r="W129" s="241"/>
      <c r="X129" s="261"/>
      <c r="Y129" s="174"/>
      <c r="Z129" s="174"/>
      <c r="AA129" s="263"/>
      <c r="AB129" s="227"/>
      <c r="AC129" s="230"/>
      <c r="AD129" s="171"/>
      <c r="AE129" s="174"/>
      <c r="AF129" s="174"/>
      <c r="AG129" s="206"/>
      <c r="AH129" s="96"/>
      <c r="AI129" s="204"/>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37"/>
    </row>
    <row r="130" spans="2:62" ht="15" customHeight="1" thickBot="1" x14ac:dyDescent="0.25">
      <c r="B130" s="13">
        <v>57</v>
      </c>
      <c r="E130" s="54"/>
      <c r="F130" s="91" t="str">
        <f t="shared" si="0"/>
        <v/>
      </c>
      <c r="G130" s="18"/>
      <c r="H130" s="18"/>
      <c r="I130" s="18"/>
      <c r="J130" s="18"/>
      <c r="K130" s="18"/>
      <c r="L130" s="62"/>
      <c r="M130" s="62"/>
      <c r="N130" s="18"/>
      <c r="O130" s="18"/>
      <c r="P130" s="68"/>
      <c r="Q130" s="68"/>
      <c r="R130" s="68"/>
      <c r="S130" s="68"/>
      <c r="T130" s="68"/>
      <c r="U130" s="62"/>
      <c r="V130" s="258"/>
      <c r="W130" s="241"/>
      <c r="X130" s="261"/>
      <c r="Y130" s="174"/>
      <c r="Z130" s="174"/>
      <c r="AA130" s="263"/>
      <c r="AB130" s="227"/>
      <c r="AC130" s="230"/>
      <c r="AD130" s="171"/>
      <c r="AE130" s="174"/>
      <c r="AF130" s="174"/>
      <c r="AG130" s="206"/>
      <c r="AH130" s="96"/>
      <c r="AI130" s="204"/>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37"/>
    </row>
    <row r="131" spans="2:62" ht="15" customHeight="1" thickBot="1" x14ac:dyDescent="0.25">
      <c r="B131" s="13">
        <v>58</v>
      </c>
      <c r="E131" s="54"/>
      <c r="F131" s="91" t="str">
        <f t="shared" si="0"/>
        <v/>
      </c>
      <c r="G131" s="18"/>
      <c r="H131" s="18"/>
      <c r="I131" s="18"/>
      <c r="J131" s="18"/>
      <c r="K131" s="18"/>
      <c r="L131" s="62"/>
      <c r="M131" s="62"/>
      <c r="N131" s="18"/>
      <c r="O131" s="18"/>
      <c r="P131" s="68"/>
      <c r="Q131" s="68"/>
      <c r="R131" s="68"/>
      <c r="S131" s="68"/>
      <c r="T131" s="68"/>
      <c r="U131" s="62"/>
      <c r="V131" s="258"/>
      <c r="W131" s="241"/>
      <c r="X131" s="261"/>
      <c r="Y131" s="174"/>
      <c r="Z131" s="174"/>
      <c r="AA131" s="263"/>
      <c r="AB131" s="227"/>
      <c r="AC131" s="230"/>
      <c r="AD131" s="171"/>
      <c r="AE131" s="174"/>
      <c r="AF131" s="174"/>
      <c r="AG131" s="206"/>
      <c r="AH131" s="96"/>
      <c r="AI131" s="204"/>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37"/>
    </row>
    <row r="132" spans="2:62" ht="15" customHeight="1" thickBot="1" x14ac:dyDescent="0.25">
      <c r="B132" s="13">
        <v>59</v>
      </c>
      <c r="E132" s="54"/>
      <c r="F132" s="91" t="str">
        <f t="shared" si="0"/>
        <v/>
      </c>
      <c r="G132" s="18"/>
      <c r="H132" s="18"/>
      <c r="I132" s="18"/>
      <c r="J132" s="18"/>
      <c r="K132" s="18"/>
      <c r="L132" s="62"/>
      <c r="M132" s="62"/>
      <c r="N132" s="18"/>
      <c r="O132" s="18"/>
      <c r="P132" s="68"/>
      <c r="Q132" s="68"/>
      <c r="R132" s="68"/>
      <c r="S132" s="68"/>
      <c r="T132" s="68"/>
      <c r="U132" s="62"/>
      <c r="V132" s="258"/>
      <c r="W132" s="241"/>
      <c r="X132" s="261"/>
      <c r="Y132" s="174"/>
      <c r="Z132" s="174"/>
      <c r="AA132" s="263"/>
      <c r="AB132" s="227"/>
      <c r="AC132" s="230"/>
      <c r="AD132" s="171"/>
      <c r="AE132" s="174"/>
      <c r="AF132" s="174"/>
      <c r="AG132" s="206"/>
      <c r="AH132" s="96"/>
      <c r="AI132" s="204"/>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37"/>
    </row>
    <row r="133" spans="2:62" ht="15" customHeight="1" thickBot="1" x14ac:dyDescent="0.25">
      <c r="B133" s="13">
        <v>60</v>
      </c>
      <c r="E133" s="54"/>
      <c r="F133" s="91" t="str">
        <f t="shared" si="0"/>
        <v/>
      </c>
      <c r="G133" s="18"/>
      <c r="H133" s="18"/>
      <c r="I133" s="18"/>
      <c r="J133" s="18"/>
      <c r="K133" s="18"/>
      <c r="L133" s="62"/>
      <c r="M133" s="62"/>
      <c r="N133" s="18"/>
      <c r="O133" s="18"/>
      <c r="P133" s="68"/>
      <c r="Q133" s="68"/>
      <c r="R133" s="68"/>
      <c r="S133" s="68"/>
      <c r="T133" s="68"/>
      <c r="U133" s="62"/>
      <c r="V133" s="258"/>
      <c r="W133" s="241"/>
      <c r="X133" s="261"/>
      <c r="Y133" s="174"/>
      <c r="Z133" s="174"/>
      <c r="AA133" s="263"/>
      <c r="AB133" s="227"/>
      <c r="AC133" s="230"/>
      <c r="AD133" s="171"/>
      <c r="AE133" s="174"/>
      <c r="AF133" s="174"/>
      <c r="AG133" s="206"/>
      <c r="AH133" s="96"/>
      <c r="AI133" s="204"/>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37"/>
    </row>
    <row r="134" spans="2:62" ht="15" customHeight="1" thickBot="1" x14ac:dyDescent="0.25">
      <c r="B134" s="13">
        <v>61</v>
      </c>
      <c r="E134" s="54"/>
      <c r="F134" s="91" t="str">
        <f t="shared" si="0"/>
        <v/>
      </c>
      <c r="G134" s="18"/>
      <c r="H134" s="18"/>
      <c r="I134" s="18"/>
      <c r="J134" s="18"/>
      <c r="K134" s="18"/>
      <c r="L134" s="62"/>
      <c r="M134" s="62"/>
      <c r="N134" s="18"/>
      <c r="O134" s="18"/>
      <c r="P134" s="68"/>
      <c r="Q134" s="68"/>
      <c r="R134" s="68"/>
      <c r="S134" s="68"/>
      <c r="T134" s="68"/>
      <c r="U134" s="62"/>
      <c r="V134" s="258"/>
      <c r="W134" s="241"/>
      <c r="X134" s="261"/>
      <c r="Y134" s="174"/>
      <c r="Z134" s="174"/>
      <c r="AA134" s="263"/>
      <c r="AB134" s="227"/>
      <c r="AC134" s="230"/>
      <c r="AD134" s="171"/>
      <c r="AE134" s="174"/>
      <c r="AF134" s="174"/>
      <c r="AG134" s="206"/>
      <c r="AH134" s="96"/>
      <c r="AI134" s="204"/>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37"/>
    </row>
    <row r="135" spans="2:62" ht="15" customHeight="1" thickBot="1" x14ac:dyDescent="0.25">
      <c r="B135" s="13">
        <v>62</v>
      </c>
      <c r="E135" s="54"/>
      <c r="F135" s="91" t="str">
        <f t="shared" si="0"/>
        <v/>
      </c>
      <c r="G135" s="18"/>
      <c r="H135" s="18"/>
      <c r="I135" s="18"/>
      <c r="J135" s="18"/>
      <c r="K135" s="18"/>
      <c r="L135" s="62"/>
      <c r="M135" s="62"/>
      <c r="N135" s="18"/>
      <c r="O135" s="18"/>
      <c r="P135" s="68"/>
      <c r="Q135" s="68"/>
      <c r="R135" s="68"/>
      <c r="S135" s="68"/>
      <c r="T135" s="68"/>
      <c r="U135" s="62"/>
      <c r="V135" s="258"/>
      <c r="W135" s="241"/>
      <c r="X135" s="261"/>
      <c r="Y135" s="174"/>
      <c r="Z135" s="174"/>
      <c r="AA135" s="263"/>
      <c r="AB135" s="227"/>
      <c r="AC135" s="230"/>
      <c r="AD135" s="171"/>
      <c r="AE135" s="174"/>
      <c r="AF135" s="174"/>
      <c r="AG135" s="206"/>
      <c r="AH135" s="96"/>
      <c r="AI135" s="204"/>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37"/>
    </row>
    <row r="136" spans="2:62" ht="15" customHeight="1" thickBot="1" x14ac:dyDescent="0.25">
      <c r="B136" s="13">
        <v>63</v>
      </c>
      <c r="E136" s="54"/>
      <c r="F136" s="91" t="str">
        <f t="shared" si="0"/>
        <v/>
      </c>
      <c r="G136" s="18"/>
      <c r="H136" s="18"/>
      <c r="I136" s="18"/>
      <c r="J136" s="18"/>
      <c r="K136" s="18"/>
      <c r="L136" s="62"/>
      <c r="M136" s="62"/>
      <c r="N136" s="18"/>
      <c r="O136" s="18"/>
      <c r="P136" s="68"/>
      <c r="Q136" s="68"/>
      <c r="R136" s="68"/>
      <c r="S136" s="68"/>
      <c r="T136" s="68"/>
      <c r="U136" s="62"/>
      <c r="V136" s="258"/>
      <c r="W136" s="241"/>
      <c r="X136" s="261"/>
      <c r="Y136" s="174"/>
      <c r="Z136" s="174"/>
      <c r="AA136" s="263"/>
      <c r="AB136" s="227"/>
      <c r="AC136" s="230"/>
      <c r="AD136" s="171"/>
      <c r="AE136" s="174"/>
      <c r="AF136" s="174"/>
      <c r="AG136" s="206"/>
      <c r="AH136" s="96"/>
      <c r="AI136" s="204"/>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37"/>
    </row>
    <row r="137" spans="2:62" ht="15" customHeight="1" thickBot="1" x14ac:dyDescent="0.25">
      <c r="B137" s="13">
        <v>64</v>
      </c>
      <c r="E137" s="54"/>
      <c r="F137" s="91" t="str">
        <f t="shared" si="0"/>
        <v/>
      </c>
      <c r="G137" s="18"/>
      <c r="H137" s="18"/>
      <c r="I137" s="18"/>
      <c r="J137" s="18"/>
      <c r="K137" s="18"/>
      <c r="L137" s="62"/>
      <c r="M137" s="62"/>
      <c r="N137" s="18"/>
      <c r="O137" s="18"/>
      <c r="P137" s="68"/>
      <c r="Q137" s="68"/>
      <c r="R137" s="68"/>
      <c r="S137" s="68"/>
      <c r="T137" s="68"/>
      <c r="U137" s="62"/>
      <c r="V137" s="258"/>
      <c r="W137" s="241"/>
      <c r="X137" s="261"/>
      <c r="Y137" s="174"/>
      <c r="Z137" s="174"/>
      <c r="AA137" s="263"/>
      <c r="AB137" s="227"/>
      <c r="AC137" s="230"/>
      <c r="AD137" s="171"/>
      <c r="AE137" s="174"/>
      <c r="AF137" s="174"/>
      <c r="AG137" s="206"/>
      <c r="AH137" s="96"/>
      <c r="AI137" s="204"/>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37"/>
    </row>
    <row r="138" spans="2:62" ht="15" customHeight="1" thickBot="1" x14ac:dyDescent="0.25">
      <c r="B138" s="13">
        <v>65</v>
      </c>
      <c r="E138" s="54"/>
      <c r="F138" s="91" t="str">
        <f t="shared" si="0"/>
        <v/>
      </c>
      <c r="G138" s="18"/>
      <c r="H138" s="18"/>
      <c r="I138" s="18"/>
      <c r="J138" s="18"/>
      <c r="K138" s="18"/>
      <c r="L138" s="62"/>
      <c r="M138" s="62"/>
      <c r="N138" s="18"/>
      <c r="O138" s="18"/>
      <c r="P138" s="68"/>
      <c r="Q138" s="68"/>
      <c r="R138" s="68"/>
      <c r="S138" s="68"/>
      <c r="T138" s="68"/>
      <c r="U138" s="62"/>
      <c r="V138" s="258"/>
      <c r="W138" s="241"/>
      <c r="X138" s="261"/>
      <c r="Y138" s="174"/>
      <c r="Z138" s="174"/>
      <c r="AA138" s="263"/>
      <c r="AB138" s="227"/>
      <c r="AC138" s="230"/>
      <c r="AD138" s="171"/>
      <c r="AE138" s="174"/>
      <c r="AF138" s="174"/>
      <c r="AG138" s="206"/>
      <c r="AH138" s="96"/>
      <c r="AI138" s="204"/>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37"/>
    </row>
    <row r="139" spans="2:62" ht="15" customHeight="1" thickBot="1" x14ac:dyDescent="0.25">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58"/>
      <c r="W139" s="241"/>
      <c r="X139" s="261"/>
      <c r="Y139" s="174"/>
      <c r="Z139" s="174"/>
      <c r="AA139" s="263"/>
      <c r="AB139" s="227"/>
      <c r="AC139" s="230"/>
      <c r="AD139" s="171"/>
      <c r="AE139" s="174"/>
      <c r="AF139" s="174"/>
      <c r="AG139" s="206"/>
      <c r="AH139" s="96"/>
      <c r="AI139" s="204"/>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37"/>
    </row>
    <row r="140" spans="2:62" ht="15" customHeight="1" thickBot="1" x14ac:dyDescent="0.25">
      <c r="B140" s="13">
        <v>67</v>
      </c>
      <c r="E140" s="54"/>
      <c r="F140" s="91" t="str">
        <f t="shared" si="1"/>
        <v/>
      </c>
      <c r="G140" s="18"/>
      <c r="H140" s="18"/>
      <c r="I140" s="18"/>
      <c r="J140" s="18"/>
      <c r="K140" s="18"/>
      <c r="L140" s="62"/>
      <c r="M140" s="62"/>
      <c r="N140" s="18"/>
      <c r="O140" s="18"/>
      <c r="P140" s="68"/>
      <c r="Q140" s="68"/>
      <c r="R140" s="68"/>
      <c r="S140" s="68"/>
      <c r="T140" s="68"/>
      <c r="U140" s="62"/>
      <c r="V140" s="258"/>
      <c r="W140" s="241"/>
      <c r="X140" s="261"/>
      <c r="Y140" s="174"/>
      <c r="Z140" s="174"/>
      <c r="AA140" s="263"/>
      <c r="AB140" s="227"/>
      <c r="AC140" s="230"/>
      <c r="AD140" s="171"/>
      <c r="AE140" s="174"/>
      <c r="AF140" s="174"/>
      <c r="AG140" s="206"/>
      <c r="AH140" s="96"/>
      <c r="AI140" s="204"/>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37"/>
    </row>
    <row r="141" spans="2:62" ht="15" customHeight="1" thickBot="1" x14ac:dyDescent="0.25">
      <c r="B141" s="13">
        <v>68</v>
      </c>
      <c r="E141" s="54"/>
      <c r="F141" s="91" t="str">
        <f t="shared" si="1"/>
        <v/>
      </c>
      <c r="G141" s="18"/>
      <c r="H141" s="18"/>
      <c r="I141" s="18"/>
      <c r="J141" s="18"/>
      <c r="K141" s="18"/>
      <c r="L141" s="62"/>
      <c r="M141" s="62"/>
      <c r="N141" s="18"/>
      <c r="O141" s="18"/>
      <c r="P141" s="68"/>
      <c r="Q141" s="68"/>
      <c r="R141" s="68"/>
      <c r="S141" s="68"/>
      <c r="T141" s="68"/>
      <c r="U141" s="62"/>
      <c r="V141" s="258"/>
      <c r="W141" s="241"/>
      <c r="X141" s="261"/>
      <c r="Y141" s="174"/>
      <c r="Z141" s="174"/>
      <c r="AA141" s="263"/>
      <c r="AB141" s="227"/>
      <c r="AC141" s="230"/>
      <c r="AD141" s="171"/>
      <c r="AE141" s="174"/>
      <c r="AF141" s="174"/>
      <c r="AG141" s="206"/>
      <c r="AH141" s="96"/>
      <c r="AI141" s="204"/>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37"/>
    </row>
    <row r="142" spans="2:62" ht="15" customHeight="1" thickBot="1" x14ac:dyDescent="0.25">
      <c r="B142" s="13">
        <v>69</v>
      </c>
      <c r="E142" s="54"/>
      <c r="F142" s="91" t="str">
        <f t="shared" si="1"/>
        <v/>
      </c>
      <c r="G142" s="18"/>
      <c r="H142" s="18"/>
      <c r="I142" s="18"/>
      <c r="J142" s="18"/>
      <c r="K142" s="18"/>
      <c r="L142" s="62"/>
      <c r="M142" s="62"/>
      <c r="N142" s="18"/>
      <c r="O142" s="18"/>
      <c r="P142" s="68"/>
      <c r="Q142" s="68"/>
      <c r="R142" s="68"/>
      <c r="S142" s="68"/>
      <c r="T142" s="68"/>
      <c r="U142" s="62"/>
      <c r="V142" s="258"/>
      <c r="W142" s="241"/>
      <c r="X142" s="261"/>
      <c r="Y142" s="174"/>
      <c r="Z142" s="174"/>
      <c r="AA142" s="263"/>
      <c r="AB142" s="227"/>
      <c r="AC142" s="230"/>
      <c r="AD142" s="171"/>
      <c r="AE142" s="174"/>
      <c r="AF142" s="174"/>
      <c r="AG142" s="206"/>
      <c r="AH142" s="96"/>
      <c r="AI142" s="204"/>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37"/>
    </row>
    <row r="143" spans="2:62" ht="15" customHeight="1" thickBot="1" x14ac:dyDescent="0.25">
      <c r="B143" s="13">
        <v>70</v>
      </c>
      <c r="E143" s="54"/>
      <c r="F143" s="91" t="str">
        <f t="shared" si="1"/>
        <v/>
      </c>
      <c r="G143" s="18"/>
      <c r="H143" s="18"/>
      <c r="I143" s="18"/>
      <c r="J143" s="18"/>
      <c r="K143" s="18"/>
      <c r="L143" s="62"/>
      <c r="M143" s="62"/>
      <c r="N143" s="18"/>
      <c r="O143" s="18"/>
      <c r="P143" s="68"/>
      <c r="Q143" s="68"/>
      <c r="R143" s="68"/>
      <c r="S143" s="68"/>
      <c r="T143" s="68"/>
      <c r="U143" s="62"/>
      <c r="V143" s="258"/>
      <c r="W143" s="241"/>
      <c r="X143" s="261"/>
      <c r="Y143" s="174"/>
      <c r="Z143" s="174"/>
      <c r="AA143" s="263"/>
      <c r="AB143" s="227"/>
      <c r="AC143" s="230"/>
      <c r="AD143" s="171"/>
      <c r="AE143" s="174"/>
      <c r="AF143" s="174"/>
      <c r="AG143" s="206"/>
      <c r="AH143" s="96"/>
      <c r="AI143" s="204"/>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37"/>
    </row>
    <row r="144" spans="2:62" ht="15" customHeight="1" thickBot="1" x14ac:dyDescent="0.25">
      <c r="B144" s="13">
        <v>71</v>
      </c>
      <c r="E144" s="54"/>
      <c r="F144" s="91" t="str">
        <f t="shared" si="1"/>
        <v/>
      </c>
      <c r="G144" s="18"/>
      <c r="H144" s="18"/>
      <c r="I144" s="18"/>
      <c r="J144" s="18"/>
      <c r="K144" s="18"/>
      <c r="L144" s="62"/>
      <c r="M144" s="62"/>
      <c r="N144" s="18"/>
      <c r="O144" s="18"/>
      <c r="P144" s="68"/>
      <c r="Q144" s="68"/>
      <c r="R144" s="68"/>
      <c r="S144" s="68"/>
      <c r="T144" s="68"/>
      <c r="U144" s="62"/>
      <c r="V144" s="258"/>
      <c r="W144" s="241"/>
      <c r="X144" s="261"/>
      <c r="Y144" s="174"/>
      <c r="Z144" s="174"/>
      <c r="AA144" s="263"/>
      <c r="AB144" s="227"/>
      <c r="AC144" s="230"/>
      <c r="AD144" s="171"/>
      <c r="AE144" s="174"/>
      <c r="AF144" s="174"/>
      <c r="AG144" s="206"/>
      <c r="AH144" s="96"/>
      <c r="AI144" s="204"/>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37"/>
    </row>
    <row r="145" spans="2:62" ht="15" customHeight="1" thickBot="1" x14ac:dyDescent="0.25">
      <c r="B145" s="13">
        <v>72</v>
      </c>
      <c r="E145" s="54"/>
      <c r="F145" s="91" t="str">
        <f t="shared" si="1"/>
        <v/>
      </c>
      <c r="G145" s="18"/>
      <c r="H145" s="18"/>
      <c r="I145" s="18"/>
      <c r="J145" s="18"/>
      <c r="K145" s="18"/>
      <c r="L145" s="62"/>
      <c r="M145" s="62"/>
      <c r="N145" s="18"/>
      <c r="O145" s="18"/>
      <c r="P145" s="68"/>
      <c r="Q145" s="68"/>
      <c r="R145" s="68"/>
      <c r="S145" s="68"/>
      <c r="T145" s="68"/>
      <c r="U145" s="62"/>
      <c r="V145" s="258"/>
      <c r="W145" s="241"/>
      <c r="X145" s="261"/>
      <c r="Y145" s="174"/>
      <c r="Z145" s="174"/>
      <c r="AA145" s="263"/>
      <c r="AB145" s="227"/>
      <c r="AC145" s="230"/>
      <c r="AD145" s="171"/>
      <c r="AE145" s="174"/>
      <c r="AF145" s="174"/>
      <c r="AG145" s="206"/>
      <c r="AH145" s="96"/>
      <c r="AI145" s="204"/>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37"/>
    </row>
    <row r="146" spans="2:62" ht="15" customHeight="1" thickBot="1" x14ac:dyDescent="0.25">
      <c r="B146" s="13">
        <v>73</v>
      </c>
      <c r="E146" s="54"/>
      <c r="F146" s="91" t="str">
        <f t="shared" si="1"/>
        <v/>
      </c>
      <c r="G146" s="18"/>
      <c r="H146" s="18"/>
      <c r="I146" s="18"/>
      <c r="J146" s="18"/>
      <c r="K146" s="18"/>
      <c r="L146" s="62"/>
      <c r="M146" s="62"/>
      <c r="N146" s="18"/>
      <c r="O146" s="18"/>
      <c r="P146" s="68"/>
      <c r="Q146" s="68"/>
      <c r="R146" s="68"/>
      <c r="S146" s="68"/>
      <c r="T146" s="68"/>
      <c r="U146" s="62"/>
      <c r="V146" s="258"/>
      <c r="W146" s="241"/>
      <c r="X146" s="261"/>
      <c r="Y146" s="174"/>
      <c r="Z146" s="174"/>
      <c r="AA146" s="263"/>
      <c r="AB146" s="227"/>
      <c r="AC146" s="230"/>
      <c r="AD146" s="171"/>
      <c r="AE146" s="174"/>
      <c r="AF146" s="174"/>
      <c r="AG146" s="206"/>
      <c r="AH146" s="96"/>
      <c r="AI146" s="204"/>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37"/>
    </row>
    <row r="147" spans="2:62" ht="15" customHeight="1" thickBot="1" x14ac:dyDescent="0.25">
      <c r="B147" s="13">
        <v>74</v>
      </c>
      <c r="E147" s="54"/>
      <c r="F147" s="91" t="str">
        <f t="shared" si="1"/>
        <v/>
      </c>
      <c r="G147" s="18"/>
      <c r="H147" s="18"/>
      <c r="I147" s="18"/>
      <c r="J147" s="18"/>
      <c r="K147" s="18"/>
      <c r="L147" s="62"/>
      <c r="M147" s="62"/>
      <c r="N147" s="18"/>
      <c r="O147" s="18"/>
      <c r="P147" s="68"/>
      <c r="Q147" s="68"/>
      <c r="R147" s="68"/>
      <c r="S147" s="68"/>
      <c r="T147" s="68"/>
      <c r="U147" s="62"/>
      <c r="V147" s="258"/>
      <c r="W147" s="241"/>
      <c r="X147" s="261"/>
      <c r="Y147" s="174"/>
      <c r="Z147" s="174"/>
      <c r="AA147" s="263"/>
      <c r="AB147" s="227"/>
      <c r="AC147" s="230"/>
      <c r="AD147" s="171"/>
      <c r="AE147" s="174"/>
      <c r="AF147" s="174"/>
      <c r="AG147" s="206"/>
      <c r="AH147" s="96"/>
      <c r="AI147" s="204"/>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37"/>
    </row>
    <row r="148" spans="2:62" ht="15" customHeight="1" thickBot="1" x14ac:dyDescent="0.25">
      <c r="B148" s="13">
        <v>75</v>
      </c>
      <c r="E148" s="54"/>
      <c r="F148" s="91" t="str">
        <f t="shared" si="1"/>
        <v/>
      </c>
      <c r="G148" s="18"/>
      <c r="H148" s="18"/>
      <c r="I148" s="18"/>
      <c r="J148" s="18"/>
      <c r="K148" s="18"/>
      <c r="L148" s="62"/>
      <c r="M148" s="62"/>
      <c r="N148" s="18"/>
      <c r="O148" s="18"/>
      <c r="P148" s="68"/>
      <c r="Q148" s="68"/>
      <c r="R148" s="68"/>
      <c r="S148" s="68"/>
      <c r="T148" s="68"/>
      <c r="U148" s="62"/>
      <c r="V148" s="258"/>
      <c r="W148" s="241"/>
      <c r="X148" s="261"/>
      <c r="Y148" s="174"/>
      <c r="Z148" s="174"/>
      <c r="AA148" s="263"/>
      <c r="AB148" s="227"/>
      <c r="AC148" s="230"/>
      <c r="AD148" s="171"/>
      <c r="AE148" s="174"/>
      <c r="AF148" s="174"/>
      <c r="AG148" s="206"/>
      <c r="AH148" s="96"/>
      <c r="AI148" s="204"/>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37"/>
    </row>
    <row r="149" spans="2:62" ht="15" customHeight="1" thickBot="1" x14ac:dyDescent="0.25">
      <c r="B149" s="13">
        <v>76</v>
      </c>
      <c r="E149" s="54"/>
      <c r="F149" s="91" t="str">
        <f t="shared" si="1"/>
        <v/>
      </c>
      <c r="G149" s="18"/>
      <c r="H149" s="18"/>
      <c r="I149" s="18"/>
      <c r="J149" s="18"/>
      <c r="K149" s="18"/>
      <c r="L149" s="62"/>
      <c r="M149" s="62"/>
      <c r="N149" s="18"/>
      <c r="O149" s="18"/>
      <c r="P149" s="68"/>
      <c r="Q149" s="68"/>
      <c r="R149" s="68"/>
      <c r="S149" s="68"/>
      <c r="T149" s="68"/>
      <c r="U149" s="62"/>
      <c r="V149" s="258"/>
      <c r="W149" s="241"/>
      <c r="X149" s="261"/>
      <c r="Y149" s="174"/>
      <c r="Z149" s="174"/>
      <c r="AA149" s="263"/>
      <c r="AB149" s="227"/>
      <c r="AC149" s="230"/>
      <c r="AD149" s="171"/>
      <c r="AE149" s="174"/>
      <c r="AF149" s="174"/>
      <c r="AG149" s="206"/>
      <c r="AH149" s="96"/>
      <c r="AI149" s="204"/>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37"/>
    </row>
    <row r="150" spans="2:62" ht="15" customHeight="1" thickBot="1" x14ac:dyDescent="0.25">
      <c r="B150" s="13">
        <v>77</v>
      </c>
      <c r="E150" s="54"/>
      <c r="F150" s="91" t="str">
        <f t="shared" si="1"/>
        <v/>
      </c>
      <c r="G150" s="18"/>
      <c r="H150" s="18"/>
      <c r="I150" s="18"/>
      <c r="J150" s="18"/>
      <c r="K150" s="18"/>
      <c r="L150" s="62"/>
      <c r="M150" s="62"/>
      <c r="N150" s="18"/>
      <c r="O150" s="18"/>
      <c r="P150" s="68"/>
      <c r="Q150" s="68"/>
      <c r="R150" s="68"/>
      <c r="S150" s="68"/>
      <c r="T150" s="68"/>
      <c r="U150" s="62"/>
      <c r="V150" s="258"/>
      <c r="W150" s="241"/>
      <c r="X150" s="261"/>
      <c r="Y150" s="174"/>
      <c r="Z150" s="174"/>
      <c r="AA150" s="263"/>
      <c r="AB150" s="227"/>
      <c r="AC150" s="230"/>
      <c r="AD150" s="171"/>
      <c r="AE150" s="174"/>
      <c r="AF150" s="174"/>
      <c r="AG150" s="206"/>
      <c r="AH150" s="96"/>
      <c r="AI150" s="204"/>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37"/>
    </row>
    <row r="151" spans="2:62" ht="15" customHeight="1" thickBot="1" x14ac:dyDescent="0.25">
      <c r="B151" s="13">
        <v>78</v>
      </c>
      <c r="E151" s="54"/>
      <c r="F151" s="91" t="str">
        <f t="shared" si="1"/>
        <v/>
      </c>
      <c r="G151" s="18"/>
      <c r="H151" s="18"/>
      <c r="I151" s="18"/>
      <c r="J151" s="18"/>
      <c r="K151" s="18"/>
      <c r="L151" s="62"/>
      <c r="M151" s="62"/>
      <c r="N151" s="18"/>
      <c r="O151" s="18"/>
      <c r="P151" s="68"/>
      <c r="Q151" s="68"/>
      <c r="R151" s="68"/>
      <c r="S151" s="68"/>
      <c r="T151" s="68"/>
      <c r="U151" s="62"/>
      <c r="V151" s="258"/>
      <c r="W151" s="241"/>
      <c r="X151" s="261"/>
      <c r="Y151" s="174"/>
      <c r="Z151" s="174"/>
      <c r="AA151" s="263"/>
      <c r="AB151" s="227"/>
      <c r="AC151" s="230"/>
      <c r="AD151" s="171"/>
      <c r="AE151" s="174"/>
      <c r="AF151" s="174"/>
      <c r="AG151" s="206"/>
      <c r="AH151" s="96"/>
      <c r="AI151" s="204"/>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37"/>
    </row>
    <row r="152" spans="2:62" ht="15" customHeight="1" thickBot="1" x14ac:dyDescent="0.25">
      <c r="B152" s="13">
        <v>79</v>
      </c>
      <c r="E152" s="54"/>
      <c r="F152" s="91" t="str">
        <f t="shared" si="1"/>
        <v/>
      </c>
      <c r="G152" s="18"/>
      <c r="H152" s="18"/>
      <c r="I152" s="18"/>
      <c r="J152" s="18"/>
      <c r="K152" s="18"/>
      <c r="L152" s="62"/>
      <c r="M152" s="62"/>
      <c r="N152" s="18"/>
      <c r="O152" s="18"/>
      <c r="P152" s="68"/>
      <c r="Q152" s="68"/>
      <c r="R152" s="68"/>
      <c r="S152" s="68"/>
      <c r="T152" s="68"/>
      <c r="U152" s="62"/>
      <c r="V152" s="258"/>
      <c r="W152" s="241"/>
      <c r="X152" s="261"/>
      <c r="Y152" s="174"/>
      <c r="Z152" s="174"/>
      <c r="AA152" s="263"/>
      <c r="AB152" s="227"/>
      <c r="AC152" s="230"/>
      <c r="AD152" s="171"/>
      <c r="AE152" s="174"/>
      <c r="AF152" s="174"/>
      <c r="AG152" s="206"/>
      <c r="AH152" s="96"/>
      <c r="AI152" s="204"/>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37"/>
    </row>
    <row r="153" spans="2:62" ht="15" customHeight="1" thickBot="1" x14ac:dyDescent="0.25">
      <c r="B153" s="13">
        <v>80</v>
      </c>
      <c r="E153" s="54"/>
      <c r="F153" s="91" t="str">
        <f t="shared" si="1"/>
        <v/>
      </c>
      <c r="G153" s="18"/>
      <c r="H153" s="18"/>
      <c r="I153" s="18"/>
      <c r="J153" s="18"/>
      <c r="K153" s="18"/>
      <c r="L153" s="62"/>
      <c r="M153" s="62"/>
      <c r="N153" s="18"/>
      <c r="O153" s="18"/>
      <c r="P153" s="68"/>
      <c r="Q153" s="68"/>
      <c r="R153" s="68"/>
      <c r="S153" s="68"/>
      <c r="T153" s="68"/>
      <c r="U153" s="62"/>
      <c r="V153" s="258"/>
      <c r="W153" s="241"/>
      <c r="X153" s="261"/>
      <c r="Y153" s="174"/>
      <c r="Z153" s="174"/>
      <c r="AA153" s="263"/>
      <c r="AB153" s="227"/>
      <c r="AC153" s="230"/>
      <c r="AD153" s="171"/>
      <c r="AE153" s="174"/>
      <c r="AF153" s="174"/>
      <c r="AG153" s="206"/>
      <c r="AH153" s="96"/>
      <c r="AI153" s="204"/>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37"/>
    </row>
    <row r="154" spans="2:62" ht="15" customHeight="1" thickBot="1" x14ac:dyDescent="0.25">
      <c r="B154" s="13">
        <v>81</v>
      </c>
      <c r="E154" s="54"/>
      <c r="F154" s="91" t="str">
        <f t="shared" si="1"/>
        <v/>
      </c>
      <c r="G154" s="18"/>
      <c r="H154" s="18"/>
      <c r="I154" s="18"/>
      <c r="J154" s="18"/>
      <c r="K154" s="18"/>
      <c r="L154" s="62"/>
      <c r="M154" s="62"/>
      <c r="N154" s="18"/>
      <c r="O154" s="18"/>
      <c r="P154" s="68"/>
      <c r="Q154" s="68"/>
      <c r="R154" s="68"/>
      <c r="S154" s="68"/>
      <c r="T154" s="68"/>
      <c r="U154" s="62"/>
      <c r="V154" s="258"/>
      <c r="W154" s="241"/>
      <c r="X154" s="261"/>
      <c r="Y154" s="174"/>
      <c r="Z154" s="174"/>
      <c r="AA154" s="263"/>
      <c r="AB154" s="227"/>
      <c r="AC154" s="230"/>
      <c r="AD154" s="171"/>
      <c r="AE154" s="174"/>
      <c r="AF154" s="174"/>
      <c r="AG154" s="206"/>
      <c r="AH154" s="96"/>
      <c r="AI154" s="204"/>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37"/>
    </row>
    <row r="155" spans="2:62" ht="15" customHeight="1" thickBot="1" x14ac:dyDescent="0.25">
      <c r="B155" s="13">
        <v>82</v>
      </c>
      <c r="E155" s="54"/>
      <c r="F155" s="91" t="str">
        <f t="shared" si="1"/>
        <v/>
      </c>
      <c r="G155" s="18"/>
      <c r="H155" s="18"/>
      <c r="I155" s="18"/>
      <c r="J155" s="18"/>
      <c r="K155" s="18"/>
      <c r="L155" s="62"/>
      <c r="M155" s="62"/>
      <c r="N155" s="18"/>
      <c r="O155" s="18"/>
      <c r="P155" s="68"/>
      <c r="Q155" s="68"/>
      <c r="R155" s="68"/>
      <c r="S155" s="68"/>
      <c r="T155" s="68"/>
      <c r="U155" s="62"/>
      <c r="V155" s="258"/>
      <c r="W155" s="241"/>
      <c r="X155" s="261"/>
      <c r="Y155" s="174"/>
      <c r="Z155" s="174"/>
      <c r="AA155" s="263"/>
      <c r="AB155" s="227"/>
      <c r="AC155" s="230"/>
      <c r="AD155" s="171"/>
      <c r="AE155" s="174"/>
      <c r="AF155" s="174"/>
      <c r="AG155" s="206"/>
      <c r="AH155" s="96"/>
      <c r="AI155" s="204"/>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37"/>
    </row>
    <row r="156" spans="2:62" ht="15" customHeight="1" thickBot="1" x14ac:dyDescent="0.25">
      <c r="B156" s="13">
        <v>83</v>
      </c>
      <c r="E156" s="54"/>
      <c r="F156" s="91" t="str">
        <f t="shared" si="1"/>
        <v/>
      </c>
      <c r="G156" s="18"/>
      <c r="H156" s="18"/>
      <c r="I156" s="18"/>
      <c r="J156" s="18"/>
      <c r="K156" s="18"/>
      <c r="L156" s="62"/>
      <c r="M156" s="62"/>
      <c r="N156" s="18"/>
      <c r="O156" s="18"/>
      <c r="P156" s="68"/>
      <c r="Q156" s="68"/>
      <c r="R156" s="68"/>
      <c r="S156" s="68"/>
      <c r="T156" s="68"/>
      <c r="U156" s="62"/>
      <c r="V156" s="258"/>
      <c r="W156" s="241"/>
      <c r="X156" s="261"/>
      <c r="Y156" s="174"/>
      <c r="Z156" s="174"/>
      <c r="AA156" s="263"/>
      <c r="AB156" s="227"/>
      <c r="AC156" s="230"/>
      <c r="AD156" s="171"/>
      <c r="AE156" s="174"/>
      <c r="AF156" s="174"/>
      <c r="AG156" s="206"/>
      <c r="AH156" s="96"/>
      <c r="AI156" s="204"/>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37"/>
    </row>
    <row r="157" spans="2:62" ht="15" customHeight="1" thickBot="1" x14ac:dyDescent="0.25">
      <c r="B157" s="13">
        <v>84</v>
      </c>
      <c r="E157" s="54"/>
      <c r="F157" s="91" t="str">
        <f t="shared" si="1"/>
        <v/>
      </c>
      <c r="G157" s="18"/>
      <c r="H157" s="18"/>
      <c r="I157" s="18"/>
      <c r="J157" s="18"/>
      <c r="K157" s="18"/>
      <c r="L157" s="62"/>
      <c r="M157" s="62"/>
      <c r="N157" s="18"/>
      <c r="O157" s="18"/>
      <c r="P157" s="68"/>
      <c r="Q157" s="68"/>
      <c r="R157" s="68"/>
      <c r="S157" s="68"/>
      <c r="T157" s="68"/>
      <c r="U157" s="62"/>
      <c r="V157" s="258"/>
      <c r="W157" s="241"/>
      <c r="X157" s="261"/>
      <c r="Y157" s="174"/>
      <c r="Z157" s="174"/>
      <c r="AA157" s="263"/>
      <c r="AB157" s="227"/>
      <c r="AC157" s="230"/>
      <c r="AD157" s="171"/>
      <c r="AE157" s="174"/>
      <c r="AF157" s="174"/>
      <c r="AG157" s="206"/>
      <c r="AH157" s="96"/>
      <c r="AI157" s="204"/>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37"/>
    </row>
    <row r="158" spans="2:62" ht="15" customHeight="1" thickBot="1" x14ac:dyDescent="0.25">
      <c r="B158" s="13">
        <v>85</v>
      </c>
      <c r="E158" s="54"/>
      <c r="F158" s="91" t="str">
        <f t="shared" si="1"/>
        <v/>
      </c>
      <c r="G158" s="18"/>
      <c r="H158" s="18"/>
      <c r="I158" s="18"/>
      <c r="J158" s="18"/>
      <c r="K158" s="18"/>
      <c r="L158" s="62"/>
      <c r="M158" s="62"/>
      <c r="N158" s="18"/>
      <c r="O158" s="18"/>
      <c r="P158" s="68"/>
      <c r="Q158" s="68"/>
      <c r="R158" s="68"/>
      <c r="S158" s="68"/>
      <c r="T158" s="68"/>
      <c r="U158" s="62"/>
      <c r="V158" s="258"/>
      <c r="W158" s="241"/>
      <c r="X158" s="261"/>
      <c r="Y158" s="174"/>
      <c r="Z158" s="174"/>
      <c r="AA158" s="263"/>
      <c r="AB158" s="227"/>
      <c r="AC158" s="230"/>
      <c r="AD158" s="171"/>
      <c r="AE158" s="174"/>
      <c r="AF158" s="174"/>
      <c r="AG158" s="206"/>
      <c r="AH158" s="96"/>
      <c r="AI158" s="204"/>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37"/>
    </row>
    <row r="159" spans="2:62" ht="15" customHeight="1" thickBot="1" x14ac:dyDescent="0.25">
      <c r="B159" s="13">
        <v>86</v>
      </c>
      <c r="E159" s="54"/>
      <c r="F159" s="91" t="str">
        <f t="shared" si="1"/>
        <v/>
      </c>
      <c r="G159" s="18"/>
      <c r="H159" s="18"/>
      <c r="I159" s="18"/>
      <c r="J159" s="18"/>
      <c r="K159" s="18"/>
      <c r="L159" s="62"/>
      <c r="M159" s="62"/>
      <c r="N159" s="18"/>
      <c r="O159" s="18"/>
      <c r="P159" s="68"/>
      <c r="Q159" s="68"/>
      <c r="R159" s="68"/>
      <c r="S159" s="68"/>
      <c r="T159" s="68"/>
      <c r="U159" s="62"/>
      <c r="V159" s="258"/>
      <c r="W159" s="241"/>
      <c r="X159" s="261"/>
      <c r="Y159" s="174"/>
      <c r="Z159" s="174"/>
      <c r="AA159" s="263"/>
      <c r="AB159" s="227"/>
      <c r="AC159" s="230"/>
      <c r="AD159" s="171"/>
      <c r="AE159" s="174"/>
      <c r="AF159" s="174"/>
      <c r="AG159" s="206"/>
      <c r="AH159" s="96"/>
      <c r="AI159" s="204"/>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37"/>
    </row>
    <row r="160" spans="2:62" ht="15" customHeight="1" thickBot="1" x14ac:dyDescent="0.25">
      <c r="B160" s="13">
        <v>87</v>
      </c>
      <c r="E160" s="54"/>
      <c r="F160" s="91" t="str">
        <f t="shared" si="1"/>
        <v/>
      </c>
      <c r="G160" s="18"/>
      <c r="H160" s="18"/>
      <c r="I160" s="18"/>
      <c r="J160" s="18"/>
      <c r="K160" s="18"/>
      <c r="L160" s="62"/>
      <c r="M160" s="62"/>
      <c r="N160" s="18"/>
      <c r="O160" s="18"/>
      <c r="P160" s="68"/>
      <c r="Q160" s="68"/>
      <c r="R160" s="68"/>
      <c r="S160" s="68"/>
      <c r="T160" s="68"/>
      <c r="U160" s="62"/>
      <c r="V160" s="258"/>
      <c r="W160" s="241"/>
      <c r="X160" s="261"/>
      <c r="Y160" s="174"/>
      <c r="Z160" s="174"/>
      <c r="AA160" s="263"/>
      <c r="AB160" s="227"/>
      <c r="AC160" s="230"/>
      <c r="AD160" s="171"/>
      <c r="AE160" s="174"/>
      <c r="AF160" s="174"/>
      <c r="AG160" s="206"/>
      <c r="AH160" s="96"/>
      <c r="AI160" s="204"/>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37"/>
    </row>
    <row r="161" spans="2:62" ht="15" customHeight="1" thickBot="1" x14ac:dyDescent="0.25">
      <c r="B161" s="13">
        <v>88</v>
      </c>
      <c r="E161" s="54"/>
      <c r="F161" s="91" t="str">
        <f t="shared" si="1"/>
        <v/>
      </c>
      <c r="G161" s="18"/>
      <c r="H161" s="18"/>
      <c r="I161" s="18"/>
      <c r="J161" s="18"/>
      <c r="K161" s="18"/>
      <c r="L161" s="62"/>
      <c r="M161" s="62"/>
      <c r="N161" s="18"/>
      <c r="O161" s="18"/>
      <c r="P161" s="68"/>
      <c r="Q161" s="68"/>
      <c r="R161" s="68"/>
      <c r="S161" s="68"/>
      <c r="T161" s="68"/>
      <c r="U161" s="62"/>
      <c r="V161" s="258"/>
      <c r="W161" s="241"/>
      <c r="X161" s="261"/>
      <c r="Y161" s="174"/>
      <c r="Z161" s="174"/>
      <c r="AA161" s="263"/>
      <c r="AB161" s="227"/>
      <c r="AC161" s="230"/>
      <c r="AD161" s="171"/>
      <c r="AE161" s="174"/>
      <c r="AF161" s="174"/>
      <c r="AG161" s="206"/>
      <c r="AH161" s="96"/>
      <c r="AI161" s="204"/>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37"/>
    </row>
    <row r="162" spans="2:62" ht="15" customHeight="1" thickBot="1" x14ac:dyDescent="0.25">
      <c r="B162" s="13">
        <v>89</v>
      </c>
      <c r="E162" s="54"/>
      <c r="F162" s="91" t="str">
        <f t="shared" si="1"/>
        <v/>
      </c>
      <c r="G162" s="18"/>
      <c r="H162" s="18"/>
      <c r="I162" s="18"/>
      <c r="J162" s="18"/>
      <c r="K162" s="18"/>
      <c r="L162" s="62"/>
      <c r="M162" s="62"/>
      <c r="N162" s="18"/>
      <c r="O162" s="18"/>
      <c r="P162" s="68"/>
      <c r="Q162" s="68"/>
      <c r="R162" s="68"/>
      <c r="S162" s="68"/>
      <c r="T162" s="68"/>
      <c r="U162" s="62"/>
      <c r="V162" s="258"/>
      <c r="W162" s="241"/>
      <c r="X162" s="261"/>
      <c r="Y162" s="174"/>
      <c r="Z162" s="174"/>
      <c r="AA162" s="263"/>
      <c r="AB162" s="227"/>
      <c r="AC162" s="230"/>
      <c r="AD162" s="171"/>
      <c r="AE162" s="174"/>
      <c r="AF162" s="174"/>
      <c r="AG162" s="206"/>
      <c r="AH162" s="96"/>
      <c r="AI162" s="204"/>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37"/>
    </row>
    <row r="163" spans="2:62" ht="15" customHeight="1" thickBot="1" x14ac:dyDescent="0.25">
      <c r="B163" s="13">
        <v>90</v>
      </c>
      <c r="E163" s="54"/>
      <c r="F163" s="91" t="str">
        <f t="shared" si="1"/>
        <v/>
      </c>
      <c r="G163" s="18"/>
      <c r="H163" s="18"/>
      <c r="I163" s="18"/>
      <c r="J163" s="18"/>
      <c r="K163" s="18"/>
      <c r="L163" s="62"/>
      <c r="M163" s="62"/>
      <c r="N163" s="18"/>
      <c r="O163" s="18"/>
      <c r="P163" s="68"/>
      <c r="Q163" s="68"/>
      <c r="R163" s="68"/>
      <c r="S163" s="68"/>
      <c r="T163" s="68"/>
      <c r="U163" s="62"/>
      <c r="V163" s="258"/>
      <c r="W163" s="241"/>
      <c r="X163" s="261"/>
      <c r="Y163" s="174"/>
      <c r="Z163" s="174"/>
      <c r="AA163" s="263"/>
      <c r="AB163" s="227"/>
      <c r="AC163" s="230"/>
      <c r="AD163" s="171"/>
      <c r="AE163" s="174"/>
      <c r="AF163" s="174"/>
      <c r="AG163" s="206"/>
      <c r="AH163" s="96"/>
      <c r="AI163" s="204"/>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37"/>
    </row>
    <row r="164" spans="2:62" ht="15" customHeight="1" thickBot="1" x14ac:dyDescent="0.25">
      <c r="B164" s="13">
        <v>91</v>
      </c>
      <c r="E164" s="54"/>
      <c r="F164" s="91" t="str">
        <f t="shared" si="1"/>
        <v/>
      </c>
      <c r="G164" s="18"/>
      <c r="H164" s="18"/>
      <c r="I164" s="18"/>
      <c r="J164" s="18"/>
      <c r="K164" s="18"/>
      <c r="L164" s="62"/>
      <c r="M164" s="62"/>
      <c r="N164" s="18"/>
      <c r="O164" s="18"/>
      <c r="P164" s="68"/>
      <c r="Q164" s="68"/>
      <c r="R164" s="68"/>
      <c r="S164" s="68"/>
      <c r="T164" s="68"/>
      <c r="U164" s="62"/>
      <c r="V164" s="258"/>
      <c r="W164" s="241"/>
      <c r="X164" s="261"/>
      <c r="Y164" s="174"/>
      <c r="Z164" s="174"/>
      <c r="AA164" s="263"/>
      <c r="AB164" s="227"/>
      <c r="AC164" s="230"/>
      <c r="AD164" s="171"/>
      <c r="AE164" s="174"/>
      <c r="AF164" s="174"/>
      <c r="AG164" s="206"/>
      <c r="AH164" s="96"/>
      <c r="AI164" s="204"/>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37"/>
    </row>
    <row r="165" spans="2:62" ht="15" customHeight="1" thickBot="1" x14ac:dyDescent="0.25">
      <c r="B165" s="13">
        <v>92</v>
      </c>
      <c r="E165" s="54"/>
      <c r="F165" s="91" t="str">
        <f t="shared" si="1"/>
        <v/>
      </c>
      <c r="G165" s="18"/>
      <c r="H165" s="18"/>
      <c r="I165" s="18"/>
      <c r="J165" s="18"/>
      <c r="K165" s="18"/>
      <c r="L165" s="62"/>
      <c r="M165" s="62"/>
      <c r="N165" s="18"/>
      <c r="O165" s="18"/>
      <c r="P165" s="68"/>
      <c r="Q165" s="68"/>
      <c r="R165" s="68"/>
      <c r="S165" s="68"/>
      <c r="T165" s="68"/>
      <c r="U165" s="62"/>
      <c r="V165" s="258"/>
      <c r="W165" s="241"/>
      <c r="X165" s="261"/>
      <c r="Y165" s="174"/>
      <c r="Z165" s="174"/>
      <c r="AA165" s="263"/>
      <c r="AB165" s="227"/>
      <c r="AC165" s="230"/>
      <c r="AD165" s="171"/>
      <c r="AE165" s="174"/>
      <c r="AF165" s="174"/>
      <c r="AG165" s="206"/>
      <c r="AH165" s="96"/>
      <c r="AI165" s="204"/>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37"/>
    </row>
    <row r="166" spans="2:62" ht="15" customHeight="1" thickBot="1" x14ac:dyDescent="0.25">
      <c r="B166" s="13">
        <v>93</v>
      </c>
      <c r="E166" s="54"/>
      <c r="F166" s="91" t="str">
        <f t="shared" si="1"/>
        <v/>
      </c>
      <c r="G166" s="18"/>
      <c r="H166" s="18"/>
      <c r="I166" s="18"/>
      <c r="J166" s="18"/>
      <c r="K166" s="18"/>
      <c r="L166" s="62"/>
      <c r="M166" s="62"/>
      <c r="N166" s="18"/>
      <c r="O166" s="18"/>
      <c r="P166" s="68"/>
      <c r="Q166" s="68"/>
      <c r="R166" s="68"/>
      <c r="S166" s="68"/>
      <c r="T166" s="68"/>
      <c r="U166" s="62"/>
      <c r="V166" s="258"/>
      <c r="W166" s="241"/>
      <c r="X166" s="261"/>
      <c r="Y166" s="174"/>
      <c r="Z166" s="174"/>
      <c r="AA166" s="263"/>
      <c r="AB166" s="227"/>
      <c r="AC166" s="230"/>
      <c r="AD166" s="171"/>
      <c r="AE166" s="174"/>
      <c r="AF166" s="174"/>
      <c r="AG166" s="206"/>
      <c r="AH166" s="96"/>
      <c r="AI166" s="204"/>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37"/>
    </row>
    <row r="167" spans="2:62" ht="15" customHeight="1" thickBot="1" x14ac:dyDescent="0.25">
      <c r="B167" s="13">
        <v>94</v>
      </c>
      <c r="E167" s="54"/>
      <c r="F167" s="91" t="str">
        <f t="shared" si="1"/>
        <v/>
      </c>
      <c r="G167" s="18"/>
      <c r="H167" s="18"/>
      <c r="I167" s="18"/>
      <c r="J167" s="18"/>
      <c r="K167" s="18"/>
      <c r="L167" s="62"/>
      <c r="M167" s="62"/>
      <c r="N167" s="18"/>
      <c r="O167" s="18"/>
      <c r="P167" s="68"/>
      <c r="Q167" s="68"/>
      <c r="R167" s="68"/>
      <c r="S167" s="68"/>
      <c r="T167" s="68"/>
      <c r="U167" s="62"/>
      <c r="V167" s="258"/>
      <c r="W167" s="241"/>
      <c r="X167" s="261"/>
      <c r="Y167" s="174"/>
      <c r="Z167" s="174"/>
      <c r="AA167" s="263"/>
      <c r="AB167" s="227"/>
      <c r="AC167" s="230"/>
      <c r="AD167" s="171"/>
      <c r="AE167" s="174"/>
      <c r="AF167" s="174"/>
      <c r="AG167" s="206"/>
      <c r="AH167" s="96"/>
      <c r="AI167" s="204"/>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37"/>
    </row>
    <row r="168" spans="2:62" ht="15" customHeight="1" thickBot="1" x14ac:dyDescent="0.25">
      <c r="B168" s="13">
        <v>95</v>
      </c>
      <c r="E168" s="54"/>
      <c r="F168" s="91" t="str">
        <f t="shared" si="1"/>
        <v/>
      </c>
      <c r="G168" s="18"/>
      <c r="H168" s="18"/>
      <c r="I168" s="18"/>
      <c r="J168" s="18"/>
      <c r="K168" s="18"/>
      <c r="L168" s="62"/>
      <c r="M168" s="62"/>
      <c r="N168" s="18"/>
      <c r="O168" s="18"/>
      <c r="P168" s="68"/>
      <c r="Q168" s="68"/>
      <c r="R168" s="68"/>
      <c r="S168" s="68"/>
      <c r="T168" s="68"/>
      <c r="U168" s="62"/>
      <c r="V168" s="258"/>
      <c r="W168" s="241"/>
      <c r="X168" s="261"/>
      <c r="Y168" s="174"/>
      <c r="Z168" s="174"/>
      <c r="AA168" s="263"/>
      <c r="AB168" s="227"/>
      <c r="AC168" s="230"/>
      <c r="AD168" s="171"/>
      <c r="AE168" s="174"/>
      <c r="AF168" s="174"/>
      <c r="AG168" s="206"/>
      <c r="AH168" s="96"/>
      <c r="AI168" s="204"/>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37"/>
    </row>
    <row r="169" spans="2:62" ht="15" customHeight="1" thickBot="1" x14ac:dyDescent="0.25">
      <c r="B169" s="13">
        <v>96</v>
      </c>
      <c r="E169" s="54"/>
      <c r="F169" s="91" t="str">
        <f t="shared" si="1"/>
        <v/>
      </c>
      <c r="G169" s="18"/>
      <c r="H169" s="18"/>
      <c r="I169" s="18"/>
      <c r="J169" s="18"/>
      <c r="K169" s="18"/>
      <c r="L169" s="62"/>
      <c r="M169" s="62"/>
      <c r="N169" s="18"/>
      <c r="O169" s="18"/>
      <c r="P169" s="68"/>
      <c r="Q169" s="68"/>
      <c r="R169" s="68"/>
      <c r="S169" s="68"/>
      <c r="T169" s="68"/>
      <c r="U169" s="62"/>
      <c r="V169" s="258"/>
      <c r="W169" s="241"/>
      <c r="X169" s="261"/>
      <c r="Y169" s="174"/>
      <c r="Z169" s="174"/>
      <c r="AA169" s="263"/>
      <c r="AB169" s="227"/>
      <c r="AC169" s="230"/>
      <c r="AD169" s="171"/>
      <c r="AE169" s="174"/>
      <c r="AF169" s="174"/>
      <c r="AG169" s="206"/>
      <c r="AH169" s="96"/>
      <c r="AI169" s="204"/>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37"/>
    </row>
    <row r="170" spans="2:62" ht="15" customHeight="1" thickBot="1" x14ac:dyDescent="0.25">
      <c r="B170" s="13">
        <v>97</v>
      </c>
      <c r="E170" s="54"/>
      <c r="F170" s="91" t="str">
        <f t="shared" si="1"/>
        <v/>
      </c>
      <c r="G170" s="18"/>
      <c r="H170" s="18"/>
      <c r="I170" s="18"/>
      <c r="J170" s="18"/>
      <c r="K170" s="18"/>
      <c r="L170" s="62"/>
      <c r="M170" s="62"/>
      <c r="N170" s="18"/>
      <c r="O170" s="18"/>
      <c r="P170" s="68"/>
      <c r="Q170" s="68"/>
      <c r="R170" s="68"/>
      <c r="S170" s="68"/>
      <c r="T170" s="68"/>
      <c r="U170" s="62"/>
      <c r="V170" s="258"/>
      <c r="W170" s="241"/>
      <c r="X170" s="261"/>
      <c r="Y170" s="174"/>
      <c r="Z170" s="174"/>
      <c r="AA170" s="263"/>
      <c r="AB170" s="227"/>
      <c r="AC170" s="230"/>
      <c r="AD170" s="171"/>
      <c r="AE170" s="174"/>
      <c r="AF170" s="174"/>
      <c r="AG170" s="206"/>
      <c r="AH170" s="96"/>
      <c r="AI170" s="204"/>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37"/>
    </row>
    <row r="171" spans="2:62" ht="15" customHeight="1" thickBot="1" x14ac:dyDescent="0.25">
      <c r="B171" s="13">
        <v>98</v>
      </c>
      <c r="E171" s="54"/>
      <c r="F171" s="91" t="str">
        <f t="shared" si="1"/>
        <v/>
      </c>
      <c r="G171" s="18"/>
      <c r="H171" s="18"/>
      <c r="I171" s="18"/>
      <c r="J171" s="18"/>
      <c r="K171" s="18"/>
      <c r="L171" s="62"/>
      <c r="M171" s="62"/>
      <c r="N171" s="18"/>
      <c r="O171" s="18"/>
      <c r="P171" s="68"/>
      <c r="Q171" s="68"/>
      <c r="R171" s="68"/>
      <c r="S171" s="68"/>
      <c r="T171" s="68"/>
      <c r="U171" s="62"/>
      <c r="V171" s="258"/>
      <c r="W171" s="241"/>
      <c r="X171" s="261"/>
      <c r="Y171" s="174"/>
      <c r="Z171" s="174"/>
      <c r="AA171" s="263"/>
      <c r="AB171" s="227"/>
      <c r="AC171" s="230"/>
      <c r="AD171" s="171"/>
      <c r="AE171" s="174"/>
      <c r="AF171" s="174"/>
      <c r="AG171" s="206"/>
      <c r="AH171" s="96"/>
      <c r="AI171" s="204"/>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37"/>
    </row>
    <row r="172" spans="2:62" ht="15" customHeight="1" thickBot="1" x14ac:dyDescent="0.25">
      <c r="B172" s="13">
        <v>99</v>
      </c>
      <c r="E172" s="54"/>
      <c r="F172" s="91" t="str">
        <f t="shared" si="1"/>
        <v/>
      </c>
      <c r="G172" s="18"/>
      <c r="H172" s="18"/>
      <c r="I172" s="18"/>
      <c r="J172" s="18"/>
      <c r="K172" s="18"/>
      <c r="L172" s="62"/>
      <c r="M172" s="62"/>
      <c r="N172" s="18"/>
      <c r="O172" s="18"/>
      <c r="P172" s="68"/>
      <c r="Q172" s="68"/>
      <c r="R172" s="68"/>
      <c r="S172" s="68"/>
      <c r="T172" s="68"/>
      <c r="U172" s="62"/>
      <c r="V172" s="258"/>
      <c r="W172" s="241"/>
      <c r="X172" s="261"/>
      <c r="Y172" s="174"/>
      <c r="Z172" s="174"/>
      <c r="AA172" s="263"/>
      <c r="AB172" s="227"/>
      <c r="AC172" s="230"/>
      <c r="AD172" s="171"/>
      <c r="AE172" s="174"/>
      <c r="AF172" s="174"/>
      <c r="AG172" s="206"/>
      <c r="AH172" s="96"/>
      <c r="AI172" s="204"/>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37"/>
    </row>
    <row r="173" spans="2:62" ht="15" customHeight="1" thickBot="1" x14ac:dyDescent="0.25">
      <c r="B173" s="13">
        <v>100</v>
      </c>
      <c r="E173" s="54"/>
      <c r="F173" s="91" t="str">
        <f t="shared" si="1"/>
        <v/>
      </c>
      <c r="G173" s="18"/>
      <c r="H173" s="18"/>
      <c r="I173" s="18"/>
      <c r="J173" s="18"/>
      <c r="K173" s="18"/>
      <c r="L173" s="62"/>
      <c r="M173" s="62"/>
      <c r="N173" s="18"/>
      <c r="O173" s="18"/>
      <c r="P173" s="68"/>
      <c r="Q173" s="68"/>
      <c r="R173" s="68"/>
      <c r="S173" s="68"/>
      <c r="T173" s="68"/>
      <c r="U173" s="62"/>
      <c r="V173" s="258"/>
      <c r="W173" s="241"/>
      <c r="X173" s="261"/>
      <c r="Y173" s="174"/>
      <c r="Z173" s="174"/>
      <c r="AA173" s="263"/>
      <c r="AB173" s="227"/>
      <c r="AC173" s="230"/>
      <c r="AD173" s="171"/>
      <c r="AE173" s="174"/>
      <c r="AF173" s="174"/>
      <c r="AG173" s="206"/>
      <c r="AH173" s="96"/>
      <c r="AI173" s="204"/>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37"/>
    </row>
    <row r="174" spans="2:62" ht="15" customHeight="1" thickBot="1" x14ac:dyDescent="0.25">
      <c r="B174" s="13">
        <v>101</v>
      </c>
      <c r="E174" s="54"/>
      <c r="F174" s="91" t="str">
        <f t="shared" si="1"/>
        <v/>
      </c>
      <c r="G174" s="18"/>
      <c r="H174" s="18"/>
      <c r="I174" s="18"/>
      <c r="J174" s="18"/>
      <c r="K174" s="18"/>
      <c r="L174" s="62"/>
      <c r="M174" s="62"/>
      <c r="N174" s="18"/>
      <c r="O174" s="18"/>
      <c r="P174" s="68"/>
      <c r="Q174" s="68"/>
      <c r="R174" s="68"/>
      <c r="S174" s="68"/>
      <c r="T174" s="68"/>
      <c r="U174" s="62"/>
      <c r="V174" s="258"/>
      <c r="W174" s="241"/>
      <c r="X174" s="261"/>
      <c r="Y174" s="174"/>
      <c r="Z174" s="174"/>
      <c r="AA174" s="263"/>
      <c r="AB174" s="227"/>
      <c r="AC174" s="230"/>
      <c r="AD174" s="171"/>
      <c r="AE174" s="174"/>
      <c r="AF174" s="174"/>
      <c r="AG174" s="206"/>
      <c r="AH174" s="96"/>
      <c r="AI174" s="204"/>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37"/>
    </row>
    <row r="175" spans="2:62" ht="15" customHeight="1" thickBot="1" x14ac:dyDescent="0.25">
      <c r="B175" s="13">
        <v>102</v>
      </c>
      <c r="E175" s="54"/>
      <c r="F175" s="91" t="str">
        <f t="shared" si="1"/>
        <v/>
      </c>
      <c r="G175" s="18"/>
      <c r="H175" s="18"/>
      <c r="I175" s="18"/>
      <c r="J175" s="18"/>
      <c r="K175" s="18"/>
      <c r="L175" s="62"/>
      <c r="M175" s="62"/>
      <c r="N175" s="18"/>
      <c r="O175" s="18"/>
      <c r="P175" s="68"/>
      <c r="Q175" s="68"/>
      <c r="R175" s="68"/>
      <c r="S175" s="68"/>
      <c r="T175" s="68"/>
      <c r="U175" s="62"/>
      <c r="V175" s="258"/>
      <c r="W175" s="241"/>
      <c r="X175" s="261"/>
      <c r="Y175" s="174"/>
      <c r="Z175" s="174"/>
      <c r="AA175" s="263"/>
      <c r="AB175" s="227"/>
      <c r="AC175" s="230"/>
      <c r="AD175" s="171"/>
      <c r="AE175" s="174"/>
      <c r="AF175" s="174"/>
      <c r="AG175" s="206"/>
      <c r="AH175" s="96"/>
      <c r="AI175" s="204"/>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37"/>
    </row>
    <row r="176" spans="2:62" ht="15" customHeight="1" thickBot="1" x14ac:dyDescent="0.25">
      <c r="B176" s="13">
        <v>103</v>
      </c>
      <c r="E176" s="54"/>
      <c r="F176" s="91" t="str">
        <f t="shared" si="1"/>
        <v/>
      </c>
      <c r="G176" s="18"/>
      <c r="H176" s="18"/>
      <c r="I176" s="18"/>
      <c r="J176" s="18"/>
      <c r="K176" s="18"/>
      <c r="L176" s="62"/>
      <c r="M176" s="62"/>
      <c r="N176" s="18"/>
      <c r="O176" s="18"/>
      <c r="P176" s="68"/>
      <c r="Q176" s="68"/>
      <c r="R176" s="68"/>
      <c r="S176" s="68"/>
      <c r="T176" s="68"/>
      <c r="U176" s="62"/>
      <c r="V176" s="258"/>
      <c r="W176" s="241"/>
      <c r="X176" s="261"/>
      <c r="Y176" s="174"/>
      <c r="Z176" s="174"/>
      <c r="AA176" s="263"/>
      <c r="AB176" s="227"/>
      <c r="AC176" s="230"/>
      <c r="AD176" s="171"/>
      <c r="AE176" s="174"/>
      <c r="AF176" s="174"/>
      <c r="AG176" s="206"/>
      <c r="AH176" s="96"/>
      <c r="AI176" s="204"/>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37"/>
    </row>
    <row r="177" spans="2:62" ht="15" customHeight="1" thickBot="1" x14ac:dyDescent="0.25">
      <c r="B177" s="13">
        <v>104</v>
      </c>
      <c r="E177" s="54"/>
      <c r="F177" s="91" t="str">
        <f t="shared" si="1"/>
        <v/>
      </c>
      <c r="G177" s="18"/>
      <c r="H177" s="18"/>
      <c r="I177" s="18"/>
      <c r="J177" s="18"/>
      <c r="K177" s="18"/>
      <c r="L177" s="62"/>
      <c r="M177" s="62"/>
      <c r="N177" s="18"/>
      <c r="O177" s="18"/>
      <c r="P177" s="68"/>
      <c r="Q177" s="68"/>
      <c r="R177" s="68"/>
      <c r="S177" s="68"/>
      <c r="T177" s="68"/>
      <c r="U177" s="62"/>
      <c r="V177" s="258"/>
      <c r="W177" s="241"/>
      <c r="X177" s="261"/>
      <c r="Y177" s="174"/>
      <c r="Z177" s="174"/>
      <c r="AA177" s="263"/>
      <c r="AB177" s="227"/>
      <c r="AC177" s="230"/>
      <c r="AD177" s="171"/>
      <c r="AE177" s="174"/>
      <c r="AF177" s="174"/>
      <c r="AG177" s="206"/>
      <c r="AH177" s="96"/>
      <c r="AI177" s="204"/>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37"/>
    </row>
    <row r="178" spans="2:62" ht="15" customHeight="1" thickBot="1" x14ac:dyDescent="0.25">
      <c r="B178" s="13">
        <v>105</v>
      </c>
      <c r="E178" s="54"/>
      <c r="F178" s="91" t="str">
        <f t="shared" si="1"/>
        <v/>
      </c>
      <c r="G178" s="18"/>
      <c r="H178" s="18"/>
      <c r="I178" s="18"/>
      <c r="J178" s="18"/>
      <c r="K178" s="18"/>
      <c r="L178" s="62"/>
      <c r="M178" s="62"/>
      <c r="N178" s="18"/>
      <c r="O178" s="18"/>
      <c r="P178" s="68"/>
      <c r="Q178" s="68"/>
      <c r="R178" s="68"/>
      <c r="S178" s="68"/>
      <c r="T178" s="68"/>
      <c r="U178" s="62"/>
      <c r="V178" s="258"/>
      <c r="W178" s="241"/>
      <c r="X178" s="261"/>
      <c r="Y178" s="174"/>
      <c r="Z178" s="174"/>
      <c r="AA178" s="263"/>
      <c r="AB178" s="227"/>
      <c r="AC178" s="230"/>
      <c r="AD178" s="171"/>
      <c r="AE178" s="174"/>
      <c r="AF178" s="174"/>
      <c r="AG178" s="206"/>
      <c r="AH178" s="96"/>
      <c r="AI178" s="204"/>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37"/>
    </row>
    <row r="179" spans="2:62" ht="15" customHeight="1" thickBot="1" x14ac:dyDescent="0.25">
      <c r="B179" s="13">
        <v>106</v>
      </c>
      <c r="E179" s="54"/>
      <c r="F179" s="91" t="str">
        <f t="shared" si="1"/>
        <v/>
      </c>
      <c r="G179" s="18"/>
      <c r="H179" s="18"/>
      <c r="I179" s="18"/>
      <c r="J179" s="18"/>
      <c r="K179" s="18"/>
      <c r="L179" s="62"/>
      <c r="M179" s="62"/>
      <c r="N179" s="18"/>
      <c r="O179" s="18"/>
      <c r="P179" s="68"/>
      <c r="Q179" s="68"/>
      <c r="R179" s="68"/>
      <c r="S179" s="68"/>
      <c r="T179" s="68"/>
      <c r="U179" s="62"/>
      <c r="V179" s="258"/>
      <c r="W179" s="241"/>
      <c r="X179" s="261"/>
      <c r="Y179" s="174"/>
      <c r="Z179" s="174"/>
      <c r="AA179" s="263"/>
      <c r="AB179" s="227"/>
      <c r="AC179" s="230"/>
      <c r="AD179" s="171"/>
      <c r="AE179" s="174"/>
      <c r="AF179" s="174"/>
      <c r="AG179" s="206"/>
      <c r="AH179" s="96"/>
      <c r="AI179" s="204"/>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37"/>
    </row>
    <row r="180" spans="2:62" ht="15" customHeight="1" thickBot="1" x14ac:dyDescent="0.25">
      <c r="B180" s="13">
        <v>107</v>
      </c>
      <c r="E180" s="54"/>
      <c r="F180" s="91" t="str">
        <f t="shared" si="1"/>
        <v/>
      </c>
      <c r="G180" s="18"/>
      <c r="H180" s="18"/>
      <c r="I180" s="18"/>
      <c r="J180" s="18"/>
      <c r="K180" s="18"/>
      <c r="L180" s="62"/>
      <c r="M180" s="62"/>
      <c r="N180" s="18"/>
      <c r="O180" s="18"/>
      <c r="P180" s="68"/>
      <c r="Q180" s="68"/>
      <c r="R180" s="68"/>
      <c r="S180" s="68"/>
      <c r="T180" s="68"/>
      <c r="U180" s="62"/>
      <c r="V180" s="258"/>
      <c r="W180" s="241"/>
      <c r="X180" s="261"/>
      <c r="Y180" s="174"/>
      <c r="Z180" s="174"/>
      <c r="AA180" s="263"/>
      <c r="AB180" s="227"/>
      <c r="AC180" s="230"/>
      <c r="AD180" s="171"/>
      <c r="AE180" s="174"/>
      <c r="AF180" s="174"/>
      <c r="AG180" s="206"/>
      <c r="AH180" s="96"/>
      <c r="AI180" s="204"/>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37"/>
    </row>
    <row r="181" spans="2:62" ht="15" customHeight="1" thickBot="1" x14ac:dyDescent="0.25">
      <c r="B181" s="13">
        <v>108</v>
      </c>
      <c r="E181" s="54"/>
      <c r="F181" s="91" t="str">
        <f t="shared" si="1"/>
        <v/>
      </c>
      <c r="G181" s="18"/>
      <c r="H181" s="18"/>
      <c r="I181" s="18"/>
      <c r="J181" s="18"/>
      <c r="K181" s="18"/>
      <c r="L181" s="62"/>
      <c r="M181" s="62"/>
      <c r="N181" s="18"/>
      <c r="O181" s="18"/>
      <c r="P181" s="68"/>
      <c r="Q181" s="68"/>
      <c r="R181" s="68"/>
      <c r="S181" s="68"/>
      <c r="T181" s="68"/>
      <c r="U181" s="62"/>
      <c r="V181" s="258"/>
      <c r="W181" s="241"/>
      <c r="X181" s="261"/>
      <c r="Y181" s="174"/>
      <c r="Z181" s="174"/>
      <c r="AA181" s="263"/>
      <c r="AB181" s="227"/>
      <c r="AC181" s="230"/>
      <c r="AD181" s="171"/>
      <c r="AE181" s="174"/>
      <c r="AF181" s="174"/>
      <c r="AG181" s="206"/>
      <c r="AH181" s="96"/>
      <c r="AI181" s="204"/>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37"/>
    </row>
    <row r="182" spans="2:62" ht="15" customHeight="1" thickBot="1" x14ac:dyDescent="0.25">
      <c r="B182" s="13">
        <v>109</v>
      </c>
      <c r="E182" s="54"/>
      <c r="F182" s="91" t="str">
        <f t="shared" si="1"/>
        <v/>
      </c>
      <c r="G182" s="18"/>
      <c r="H182" s="18"/>
      <c r="I182" s="18"/>
      <c r="J182" s="18"/>
      <c r="K182" s="18"/>
      <c r="L182" s="62"/>
      <c r="M182" s="62"/>
      <c r="N182" s="18"/>
      <c r="O182" s="18"/>
      <c r="P182" s="68"/>
      <c r="Q182" s="68"/>
      <c r="R182" s="68"/>
      <c r="S182" s="68"/>
      <c r="T182" s="68"/>
      <c r="U182" s="62"/>
      <c r="V182" s="258"/>
      <c r="W182" s="241"/>
      <c r="X182" s="261"/>
      <c r="Y182" s="174"/>
      <c r="Z182" s="174"/>
      <c r="AA182" s="263"/>
      <c r="AB182" s="227"/>
      <c r="AC182" s="230"/>
      <c r="AD182" s="171"/>
      <c r="AE182" s="174"/>
      <c r="AF182" s="174"/>
      <c r="AG182" s="206"/>
      <c r="AH182" s="96"/>
      <c r="AI182" s="204"/>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37"/>
    </row>
    <row r="183" spans="2:62" ht="15" customHeight="1" thickBot="1" x14ac:dyDescent="0.25">
      <c r="B183" s="13">
        <v>110</v>
      </c>
      <c r="E183" s="54"/>
      <c r="F183" s="91" t="str">
        <f t="shared" si="1"/>
        <v/>
      </c>
      <c r="G183" s="18"/>
      <c r="H183" s="18"/>
      <c r="I183" s="18"/>
      <c r="J183" s="18"/>
      <c r="K183" s="18"/>
      <c r="L183" s="62"/>
      <c r="M183" s="62"/>
      <c r="N183" s="18"/>
      <c r="O183" s="18"/>
      <c r="P183" s="68"/>
      <c r="Q183" s="68"/>
      <c r="R183" s="68"/>
      <c r="S183" s="68"/>
      <c r="T183" s="68"/>
      <c r="U183" s="62"/>
      <c r="V183" s="258"/>
      <c r="W183" s="241"/>
      <c r="X183" s="261"/>
      <c r="Y183" s="174"/>
      <c r="Z183" s="174"/>
      <c r="AA183" s="263"/>
      <c r="AB183" s="227"/>
      <c r="AC183" s="230"/>
      <c r="AD183" s="171"/>
      <c r="AE183" s="174"/>
      <c r="AF183" s="174"/>
      <c r="AG183" s="206"/>
      <c r="AH183" s="96"/>
      <c r="AI183" s="204"/>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37"/>
    </row>
    <row r="184" spans="2:62" ht="15" customHeight="1" thickBot="1" x14ac:dyDescent="0.25">
      <c r="B184" s="13">
        <v>111</v>
      </c>
      <c r="E184" s="54"/>
      <c r="F184" s="91" t="str">
        <f t="shared" si="1"/>
        <v/>
      </c>
      <c r="G184" s="18"/>
      <c r="H184" s="18"/>
      <c r="I184" s="18"/>
      <c r="J184" s="18"/>
      <c r="K184" s="18"/>
      <c r="L184" s="62"/>
      <c r="M184" s="62"/>
      <c r="N184" s="18"/>
      <c r="O184" s="18"/>
      <c r="P184" s="68"/>
      <c r="Q184" s="68"/>
      <c r="R184" s="68"/>
      <c r="S184" s="68"/>
      <c r="T184" s="68"/>
      <c r="U184" s="62"/>
      <c r="V184" s="258"/>
      <c r="W184" s="241"/>
      <c r="X184" s="261"/>
      <c r="Y184" s="174"/>
      <c r="Z184" s="174"/>
      <c r="AA184" s="263"/>
      <c r="AB184" s="227"/>
      <c r="AC184" s="230"/>
      <c r="AD184" s="171"/>
      <c r="AE184" s="174"/>
      <c r="AF184" s="174"/>
      <c r="AG184" s="206"/>
      <c r="AH184" s="96"/>
      <c r="AI184" s="204"/>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37"/>
    </row>
    <row r="185" spans="2:62" ht="15" customHeight="1" thickBot="1" x14ac:dyDescent="0.25">
      <c r="B185" s="13">
        <v>112</v>
      </c>
      <c r="E185" s="54"/>
      <c r="F185" s="91" t="str">
        <f t="shared" si="1"/>
        <v/>
      </c>
      <c r="G185" s="18"/>
      <c r="H185" s="18"/>
      <c r="I185" s="18"/>
      <c r="J185" s="18"/>
      <c r="K185" s="18"/>
      <c r="L185" s="62"/>
      <c r="M185" s="62"/>
      <c r="N185" s="18"/>
      <c r="O185" s="18"/>
      <c r="P185" s="68"/>
      <c r="Q185" s="68"/>
      <c r="R185" s="68"/>
      <c r="S185" s="68"/>
      <c r="T185" s="68"/>
      <c r="U185" s="62"/>
      <c r="V185" s="258"/>
      <c r="W185" s="241"/>
      <c r="X185" s="261"/>
      <c r="Y185" s="174"/>
      <c r="Z185" s="174"/>
      <c r="AA185" s="263"/>
      <c r="AB185" s="227"/>
      <c r="AC185" s="230"/>
      <c r="AD185" s="171"/>
      <c r="AE185" s="174"/>
      <c r="AF185" s="174"/>
      <c r="AG185" s="206"/>
      <c r="AH185" s="96"/>
      <c r="AI185" s="204"/>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37"/>
    </row>
    <row r="186" spans="2:62" ht="15" customHeight="1" thickBot="1" x14ac:dyDescent="0.25">
      <c r="B186" s="13">
        <v>113</v>
      </c>
      <c r="E186" s="54"/>
      <c r="F186" s="91" t="str">
        <f t="shared" si="1"/>
        <v/>
      </c>
      <c r="G186" s="18"/>
      <c r="H186" s="18"/>
      <c r="I186" s="18"/>
      <c r="J186" s="18"/>
      <c r="K186" s="18"/>
      <c r="L186" s="62"/>
      <c r="M186" s="62"/>
      <c r="N186" s="18"/>
      <c r="O186" s="18"/>
      <c r="P186" s="68"/>
      <c r="Q186" s="68"/>
      <c r="R186" s="68"/>
      <c r="S186" s="68"/>
      <c r="T186" s="68"/>
      <c r="U186" s="62"/>
      <c r="V186" s="258"/>
      <c r="W186" s="241"/>
      <c r="X186" s="261"/>
      <c r="Y186" s="174"/>
      <c r="Z186" s="174"/>
      <c r="AA186" s="263"/>
      <c r="AB186" s="227"/>
      <c r="AC186" s="230"/>
      <c r="AD186" s="171"/>
      <c r="AE186" s="174"/>
      <c r="AF186" s="174"/>
      <c r="AG186" s="206"/>
      <c r="AH186" s="96"/>
      <c r="AI186" s="204"/>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37"/>
    </row>
    <row r="187" spans="2:62" ht="15" customHeight="1" thickBot="1" x14ac:dyDescent="0.25">
      <c r="B187" s="13">
        <v>114</v>
      </c>
      <c r="E187" s="54"/>
      <c r="F187" s="91" t="str">
        <f t="shared" si="1"/>
        <v/>
      </c>
      <c r="G187" s="18"/>
      <c r="H187" s="18"/>
      <c r="I187" s="18"/>
      <c r="J187" s="18"/>
      <c r="K187" s="18"/>
      <c r="L187" s="62"/>
      <c r="M187" s="62"/>
      <c r="N187" s="18"/>
      <c r="O187" s="18"/>
      <c r="P187" s="68"/>
      <c r="Q187" s="68"/>
      <c r="R187" s="68"/>
      <c r="S187" s="68"/>
      <c r="T187" s="68"/>
      <c r="U187" s="62"/>
      <c r="V187" s="258"/>
      <c r="W187" s="241"/>
      <c r="X187" s="261"/>
      <c r="Y187" s="174"/>
      <c r="Z187" s="174"/>
      <c r="AA187" s="263"/>
      <c r="AB187" s="227"/>
      <c r="AC187" s="230"/>
      <c r="AD187" s="171"/>
      <c r="AE187" s="174"/>
      <c r="AF187" s="174"/>
      <c r="AG187" s="206"/>
      <c r="AH187" s="96"/>
      <c r="AI187" s="204"/>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37"/>
    </row>
    <row r="188" spans="2:62" ht="15" customHeight="1" thickBot="1" x14ac:dyDescent="0.25">
      <c r="B188" s="13">
        <v>115</v>
      </c>
      <c r="E188" s="54"/>
      <c r="F188" s="91" t="str">
        <f t="shared" si="1"/>
        <v/>
      </c>
      <c r="G188" s="18"/>
      <c r="H188" s="18"/>
      <c r="I188" s="18"/>
      <c r="J188" s="18"/>
      <c r="K188" s="18"/>
      <c r="L188" s="62"/>
      <c r="M188" s="62"/>
      <c r="N188" s="18"/>
      <c r="O188" s="18"/>
      <c r="P188" s="68"/>
      <c r="Q188" s="68"/>
      <c r="R188" s="68"/>
      <c r="S188" s="68"/>
      <c r="T188" s="68"/>
      <c r="U188" s="62"/>
      <c r="V188" s="258"/>
      <c r="W188" s="241"/>
      <c r="X188" s="261"/>
      <c r="Y188" s="174"/>
      <c r="Z188" s="174"/>
      <c r="AA188" s="263"/>
      <c r="AB188" s="227"/>
      <c r="AC188" s="230"/>
      <c r="AD188" s="171"/>
      <c r="AE188" s="174"/>
      <c r="AF188" s="174"/>
      <c r="AG188" s="206"/>
      <c r="AH188" s="96"/>
      <c r="AI188" s="204"/>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37"/>
    </row>
    <row r="189" spans="2:62" ht="15" customHeight="1" thickBot="1" x14ac:dyDescent="0.25">
      <c r="B189" s="13">
        <v>116</v>
      </c>
      <c r="E189" s="54"/>
      <c r="F189" s="91" t="str">
        <f t="shared" si="1"/>
        <v/>
      </c>
      <c r="G189" s="18"/>
      <c r="H189" s="18"/>
      <c r="I189" s="18"/>
      <c r="J189" s="18"/>
      <c r="K189" s="18"/>
      <c r="L189" s="62"/>
      <c r="M189" s="62"/>
      <c r="N189" s="18"/>
      <c r="O189" s="18"/>
      <c r="P189" s="68"/>
      <c r="Q189" s="68"/>
      <c r="R189" s="68"/>
      <c r="S189" s="68"/>
      <c r="T189" s="68"/>
      <c r="U189" s="62"/>
      <c r="V189" s="258"/>
      <c r="W189" s="241"/>
      <c r="X189" s="261"/>
      <c r="Y189" s="174"/>
      <c r="Z189" s="174"/>
      <c r="AA189" s="263"/>
      <c r="AB189" s="227"/>
      <c r="AC189" s="230"/>
      <c r="AD189" s="171"/>
      <c r="AE189" s="174"/>
      <c r="AF189" s="174"/>
      <c r="AG189" s="206"/>
      <c r="AH189" s="96"/>
      <c r="AI189" s="204"/>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37"/>
    </row>
    <row r="190" spans="2:62" ht="15" customHeight="1" thickBot="1" x14ac:dyDescent="0.25">
      <c r="B190" s="13">
        <v>117</v>
      </c>
      <c r="E190" s="54"/>
      <c r="F190" s="91" t="str">
        <f t="shared" si="1"/>
        <v/>
      </c>
      <c r="G190" s="18"/>
      <c r="H190" s="18"/>
      <c r="I190" s="18"/>
      <c r="J190" s="18"/>
      <c r="K190" s="18"/>
      <c r="L190" s="62"/>
      <c r="M190" s="62"/>
      <c r="N190" s="18"/>
      <c r="O190" s="18"/>
      <c r="P190" s="68"/>
      <c r="Q190" s="68"/>
      <c r="R190" s="68"/>
      <c r="S190" s="68"/>
      <c r="T190" s="68"/>
      <c r="U190" s="62"/>
      <c r="V190" s="258"/>
      <c r="W190" s="241"/>
      <c r="X190" s="261"/>
      <c r="Y190" s="174"/>
      <c r="Z190" s="174"/>
      <c r="AA190" s="263"/>
      <c r="AB190" s="227"/>
      <c r="AC190" s="230"/>
      <c r="AD190" s="171"/>
      <c r="AE190" s="174"/>
      <c r="AF190" s="174"/>
      <c r="AG190" s="206"/>
      <c r="AH190" s="96"/>
      <c r="AI190" s="204"/>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37"/>
    </row>
    <row r="191" spans="2:62" ht="15" customHeight="1" thickBot="1" x14ac:dyDescent="0.25">
      <c r="B191" s="13">
        <v>118</v>
      </c>
      <c r="E191" s="54"/>
      <c r="F191" s="91" t="str">
        <f t="shared" si="1"/>
        <v/>
      </c>
      <c r="G191" s="18"/>
      <c r="H191" s="18"/>
      <c r="I191" s="18"/>
      <c r="J191" s="18"/>
      <c r="K191" s="18"/>
      <c r="L191" s="62"/>
      <c r="M191" s="62"/>
      <c r="N191" s="18"/>
      <c r="O191" s="18"/>
      <c r="P191" s="68"/>
      <c r="Q191" s="68"/>
      <c r="R191" s="68"/>
      <c r="S191" s="68"/>
      <c r="T191" s="68"/>
      <c r="U191" s="62"/>
      <c r="V191" s="258"/>
      <c r="W191" s="241"/>
      <c r="X191" s="261"/>
      <c r="Y191" s="174"/>
      <c r="Z191" s="174"/>
      <c r="AA191" s="263"/>
      <c r="AB191" s="227"/>
      <c r="AC191" s="230"/>
      <c r="AD191" s="171"/>
      <c r="AE191" s="174"/>
      <c r="AF191" s="174"/>
      <c r="AG191" s="206"/>
      <c r="AH191" s="96"/>
      <c r="AI191" s="204"/>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37"/>
    </row>
    <row r="192" spans="2:62" ht="15" customHeight="1" thickBot="1" x14ac:dyDescent="0.25">
      <c r="B192" s="13">
        <v>119</v>
      </c>
      <c r="E192" s="54"/>
      <c r="F192" s="91" t="str">
        <f t="shared" si="1"/>
        <v/>
      </c>
      <c r="G192" s="18"/>
      <c r="H192" s="18"/>
      <c r="I192" s="18"/>
      <c r="J192" s="18"/>
      <c r="K192" s="18"/>
      <c r="L192" s="62"/>
      <c r="M192" s="62"/>
      <c r="N192" s="18"/>
      <c r="O192" s="18"/>
      <c r="P192" s="68"/>
      <c r="Q192" s="68"/>
      <c r="R192" s="68"/>
      <c r="S192" s="68"/>
      <c r="T192" s="68"/>
      <c r="U192" s="62"/>
      <c r="V192" s="258"/>
      <c r="W192" s="241"/>
      <c r="X192" s="261"/>
      <c r="Y192" s="174"/>
      <c r="Z192" s="174"/>
      <c r="AA192" s="263"/>
      <c r="AB192" s="227"/>
      <c r="AC192" s="230"/>
      <c r="AD192" s="171"/>
      <c r="AE192" s="174"/>
      <c r="AF192" s="174"/>
      <c r="AG192" s="206"/>
      <c r="AH192" s="96"/>
      <c r="AI192" s="204"/>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37"/>
    </row>
    <row r="193" spans="2:62" ht="15" customHeight="1" thickBot="1" x14ac:dyDescent="0.25">
      <c r="B193" s="13">
        <v>120</v>
      </c>
      <c r="E193" s="54"/>
      <c r="F193" s="91" t="str">
        <f t="shared" si="1"/>
        <v/>
      </c>
      <c r="G193" s="18"/>
      <c r="H193" s="18"/>
      <c r="I193" s="18"/>
      <c r="J193" s="18"/>
      <c r="K193" s="18"/>
      <c r="L193" s="62"/>
      <c r="M193" s="62"/>
      <c r="N193" s="18"/>
      <c r="O193" s="18"/>
      <c r="P193" s="68"/>
      <c r="Q193" s="68"/>
      <c r="R193" s="68"/>
      <c r="S193" s="68"/>
      <c r="T193" s="68"/>
      <c r="U193" s="62"/>
      <c r="V193" s="258"/>
      <c r="W193" s="241"/>
      <c r="X193" s="261"/>
      <c r="Y193" s="174"/>
      <c r="Z193" s="174"/>
      <c r="AA193" s="263"/>
      <c r="AB193" s="227"/>
      <c r="AC193" s="230"/>
      <c r="AD193" s="171"/>
      <c r="AE193" s="174"/>
      <c r="AF193" s="174"/>
      <c r="AG193" s="206"/>
      <c r="AH193" s="96"/>
      <c r="AI193" s="204"/>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37"/>
    </row>
    <row r="194" spans="2:62" ht="15" customHeight="1" thickBot="1" x14ac:dyDescent="0.25">
      <c r="B194" s="13">
        <v>121</v>
      </c>
      <c r="E194" s="54"/>
      <c r="F194" s="91" t="str">
        <f t="shared" si="1"/>
        <v/>
      </c>
      <c r="G194" s="18"/>
      <c r="H194" s="18"/>
      <c r="I194" s="18"/>
      <c r="J194" s="18"/>
      <c r="K194" s="18"/>
      <c r="L194" s="62"/>
      <c r="M194" s="62"/>
      <c r="N194" s="18"/>
      <c r="O194" s="18"/>
      <c r="P194" s="68"/>
      <c r="Q194" s="68"/>
      <c r="R194" s="68"/>
      <c r="S194" s="68"/>
      <c r="T194" s="68"/>
      <c r="U194" s="62"/>
      <c r="V194" s="258"/>
      <c r="W194" s="241"/>
      <c r="X194" s="261"/>
      <c r="Y194" s="174"/>
      <c r="Z194" s="174"/>
      <c r="AA194" s="263"/>
      <c r="AB194" s="227"/>
      <c r="AC194" s="230"/>
      <c r="AD194" s="171"/>
      <c r="AE194" s="174"/>
      <c r="AF194" s="174"/>
      <c r="AG194" s="206"/>
      <c r="AH194" s="96"/>
      <c r="AI194" s="204"/>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37"/>
    </row>
    <row r="195" spans="2:62" ht="15" customHeight="1" thickBot="1" x14ac:dyDescent="0.25">
      <c r="B195" s="13">
        <v>122</v>
      </c>
      <c r="E195" s="54"/>
      <c r="F195" s="91" t="str">
        <f t="shared" si="1"/>
        <v/>
      </c>
      <c r="G195" s="18"/>
      <c r="H195" s="18"/>
      <c r="I195" s="18"/>
      <c r="J195" s="18"/>
      <c r="K195" s="18"/>
      <c r="L195" s="62"/>
      <c r="M195" s="62"/>
      <c r="N195" s="18"/>
      <c r="O195" s="18"/>
      <c r="P195" s="68"/>
      <c r="Q195" s="68"/>
      <c r="R195" s="68"/>
      <c r="S195" s="68"/>
      <c r="T195" s="68"/>
      <c r="U195" s="62"/>
      <c r="V195" s="258"/>
      <c r="W195" s="241"/>
      <c r="X195" s="261"/>
      <c r="Y195" s="174"/>
      <c r="Z195" s="174"/>
      <c r="AA195" s="263"/>
      <c r="AB195" s="227"/>
      <c r="AC195" s="230"/>
      <c r="AD195" s="171"/>
      <c r="AE195" s="174"/>
      <c r="AF195" s="174"/>
      <c r="AG195" s="206"/>
      <c r="AH195" s="96"/>
      <c r="AI195" s="204"/>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37"/>
    </row>
    <row r="196" spans="2:62" ht="15" customHeight="1" thickBot="1" x14ac:dyDescent="0.25">
      <c r="B196" s="13">
        <v>123</v>
      </c>
      <c r="E196" s="54"/>
      <c r="F196" s="91" t="str">
        <f t="shared" si="1"/>
        <v/>
      </c>
      <c r="G196" s="18"/>
      <c r="H196" s="18"/>
      <c r="I196" s="18"/>
      <c r="J196" s="18"/>
      <c r="K196" s="18"/>
      <c r="L196" s="62"/>
      <c r="M196" s="62"/>
      <c r="N196" s="18"/>
      <c r="O196" s="18"/>
      <c r="P196" s="68"/>
      <c r="Q196" s="68"/>
      <c r="R196" s="68"/>
      <c r="S196" s="68"/>
      <c r="T196" s="68"/>
      <c r="U196" s="62"/>
      <c r="V196" s="258"/>
      <c r="W196" s="241"/>
      <c r="X196" s="261"/>
      <c r="Y196" s="174"/>
      <c r="Z196" s="174"/>
      <c r="AA196" s="263"/>
      <c r="AB196" s="227"/>
      <c r="AC196" s="230"/>
      <c r="AD196" s="171"/>
      <c r="AE196" s="174"/>
      <c r="AF196" s="174"/>
      <c r="AG196" s="206"/>
      <c r="AH196" s="96"/>
      <c r="AI196" s="204"/>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37"/>
    </row>
    <row r="197" spans="2:62" ht="15" customHeight="1" thickBot="1" x14ac:dyDescent="0.25">
      <c r="B197" s="13">
        <v>124</v>
      </c>
      <c r="E197" s="54"/>
      <c r="F197" s="91" t="str">
        <f t="shared" si="1"/>
        <v/>
      </c>
      <c r="G197" s="18"/>
      <c r="H197" s="18"/>
      <c r="I197" s="18"/>
      <c r="J197" s="18"/>
      <c r="K197" s="18"/>
      <c r="L197" s="62"/>
      <c r="M197" s="62"/>
      <c r="N197" s="18"/>
      <c r="O197" s="18"/>
      <c r="P197" s="68"/>
      <c r="Q197" s="68"/>
      <c r="R197" s="68"/>
      <c r="S197" s="68"/>
      <c r="T197" s="68"/>
      <c r="U197" s="62"/>
      <c r="V197" s="258"/>
      <c r="W197" s="241"/>
      <c r="X197" s="261"/>
      <c r="Y197" s="174"/>
      <c r="Z197" s="174"/>
      <c r="AA197" s="263"/>
      <c r="AB197" s="227"/>
      <c r="AC197" s="230"/>
      <c r="AD197" s="171"/>
      <c r="AE197" s="174"/>
      <c r="AF197" s="174"/>
      <c r="AG197" s="206"/>
      <c r="AH197" s="96"/>
      <c r="AI197" s="204"/>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37"/>
    </row>
    <row r="198" spans="2:62" ht="15" customHeight="1" thickBot="1" x14ac:dyDescent="0.25">
      <c r="B198" s="13">
        <v>125</v>
      </c>
      <c r="E198" s="54"/>
      <c r="F198" s="91" t="str">
        <f t="shared" si="1"/>
        <v/>
      </c>
      <c r="G198" s="18"/>
      <c r="H198" s="18"/>
      <c r="I198" s="18"/>
      <c r="J198" s="18"/>
      <c r="K198" s="18"/>
      <c r="L198" s="62"/>
      <c r="M198" s="62"/>
      <c r="N198" s="18"/>
      <c r="O198" s="18"/>
      <c r="P198" s="68"/>
      <c r="Q198" s="68"/>
      <c r="R198" s="68"/>
      <c r="S198" s="68"/>
      <c r="T198" s="68"/>
      <c r="U198" s="62"/>
      <c r="V198" s="258"/>
      <c r="W198" s="241"/>
      <c r="X198" s="261"/>
      <c r="Y198" s="174"/>
      <c r="Z198" s="174"/>
      <c r="AA198" s="263"/>
      <c r="AB198" s="227"/>
      <c r="AC198" s="230"/>
      <c r="AD198" s="171"/>
      <c r="AE198" s="174"/>
      <c r="AF198" s="174"/>
      <c r="AG198" s="206"/>
      <c r="AH198" s="96"/>
      <c r="AI198" s="204"/>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37"/>
    </row>
    <row r="199" spans="2:62" ht="15" customHeight="1" thickBot="1" x14ac:dyDescent="0.25">
      <c r="B199" s="13">
        <v>126</v>
      </c>
      <c r="E199" s="54"/>
      <c r="F199" s="91" t="str">
        <f t="shared" si="1"/>
        <v/>
      </c>
      <c r="G199" s="18"/>
      <c r="H199" s="18"/>
      <c r="I199" s="18"/>
      <c r="J199" s="18"/>
      <c r="K199" s="18"/>
      <c r="L199" s="62"/>
      <c r="M199" s="62"/>
      <c r="N199" s="18"/>
      <c r="O199" s="18"/>
      <c r="P199" s="68"/>
      <c r="Q199" s="68"/>
      <c r="R199" s="68"/>
      <c r="S199" s="68"/>
      <c r="T199" s="68"/>
      <c r="U199" s="62"/>
      <c r="V199" s="258"/>
      <c r="W199" s="241"/>
      <c r="X199" s="261"/>
      <c r="Y199" s="174"/>
      <c r="Z199" s="174"/>
      <c r="AA199" s="263"/>
      <c r="AB199" s="227"/>
      <c r="AC199" s="230"/>
      <c r="AD199" s="171"/>
      <c r="AE199" s="174"/>
      <c r="AF199" s="174"/>
      <c r="AG199" s="206"/>
      <c r="AH199" s="96"/>
      <c r="AI199" s="204"/>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37"/>
    </row>
    <row r="200" spans="2:62" ht="15" customHeight="1" thickBot="1" x14ac:dyDescent="0.25">
      <c r="B200" s="13">
        <v>127</v>
      </c>
      <c r="E200" s="54"/>
      <c r="F200" s="91" t="str">
        <f t="shared" si="1"/>
        <v/>
      </c>
      <c r="G200" s="18"/>
      <c r="H200" s="18"/>
      <c r="I200" s="18"/>
      <c r="J200" s="18"/>
      <c r="K200" s="18"/>
      <c r="L200" s="62"/>
      <c r="M200" s="62"/>
      <c r="N200" s="18"/>
      <c r="O200" s="18"/>
      <c r="P200" s="68"/>
      <c r="Q200" s="68"/>
      <c r="R200" s="68"/>
      <c r="S200" s="68"/>
      <c r="T200" s="68"/>
      <c r="U200" s="62"/>
      <c r="V200" s="258"/>
      <c r="W200" s="241"/>
      <c r="X200" s="261"/>
      <c r="Y200" s="174"/>
      <c r="Z200" s="174"/>
      <c r="AA200" s="263"/>
      <c r="AB200" s="227"/>
      <c r="AC200" s="230"/>
      <c r="AD200" s="171"/>
      <c r="AE200" s="174"/>
      <c r="AF200" s="174"/>
      <c r="AG200" s="206"/>
      <c r="AH200" s="96"/>
      <c r="AI200" s="204"/>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37"/>
    </row>
    <row r="201" spans="2:62" ht="15" customHeight="1" thickBot="1" x14ac:dyDescent="0.25">
      <c r="B201" s="13">
        <v>128</v>
      </c>
      <c r="E201" s="54"/>
      <c r="F201" s="91" t="str">
        <f t="shared" si="1"/>
        <v/>
      </c>
      <c r="G201" s="18"/>
      <c r="H201" s="18"/>
      <c r="I201" s="18"/>
      <c r="J201" s="18"/>
      <c r="K201" s="18"/>
      <c r="L201" s="62"/>
      <c r="M201" s="62"/>
      <c r="N201" s="18"/>
      <c r="O201" s="18"/>
      <c r="P201" s="68"/>
      <c r="Q201" s="68"/>
      <c r="R201" s="68"/>
      <c r="S201" s="68"/>
      <c r="T201" s="68"/>
      <c r="U201" s="62"/>
      <c r="V201" s="258"/>
      <c r="W201" s="241"/>
      <c r="X201" s="261"/>
      <c r="Y201" s="174"/>
      <c r="Z201" s="174"/>
      <c r="AA201" s="263"/>
      <c r="AB201" s="227"/>
      <c r="AC201" s="230"/>
      <c r="AD201" s="171"/>
      <c r="AE201" s="174"/>
      <c r="AF201" s="174"/>
      <c r="AG201" s="206"/>
      <c r="AH201" s="96"/>
      <c r="AI201" s="204"/>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37"/>
    </row>
    <row r="202" spans="2:62" ht="15" customHeight="1" thickBot="1" x14ac:dyDescent="0.25">
      <c r="B202" s="13">
        <v>129</v>
      </c>
      <c r="E202" s="54"/>
      <c r="F202" s="91" t="str">
        <f t="shared" si="1"/>
        <v/>
      </c>
      <c r="G202" s="18"/>
      <c r="H202" s="18"/>
      <c r="I202" s="18"/>
      <c r="J202" s="18"/>
      <c r="K202" s="18"/>
      <c r="L202" s="62"/>
      <c r="M202" s="62"/>
      <c r="N202" s="18"/>
      <c r="O202" s="18"/>
      <c r="P202" s="68"/>
      <c r="Q202" s="68"/>
      <c r="R202" s="68"/>
      <c r="S202" s="68"/>
      <c r="T202" s="68"/>
      <c r="U202" s="62"/>
      <c r="V202" s="258"/>
      <c r="W202" s="241"/>
      <c r="X202" s="261"/>
      <c r="Y202" s="174"/>
      <c r="Z202" s="174"/>
      <c r="AA202" s="263"/>
      <c r="AB202" s="227"/>
      <c r="AC202" s="230"/>
      <c r="AD202" s="171"/>
      <c r="AE202" s="174"/>
      <c r="AF202" s="174"/>
      <c r="AG202" s="206"/>
      <c r="AH202" s="96"/>
      <c r="AI202" s="204"/>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37"/>
    </row>
    <row r="203" spans="2:62" ht="15" customHeight="1" thickBot="1" x14ac:dyDescent="0.25">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58"/>
      <c r="W203" s="241"/>
      <c r="X203" s="261"/>
      <c r="Y203" s="174"/>
      <c r="Z203" s="174"/>
      <c r="AA203" s="263"/>
      <c r="AB203" s="227"/>
      <c r="AC203" s="230"/>
      <c r="AD203" s="171"/>
      <c r="AE203" s="174"/>
      <c r="AF203" s="174"/>
      <c r="AG203" s="206"/>
      <c r="AH203" s="96"/>
      <c r="AI203" s="204"/>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37"/>
    </row>
    <row r="204" spans="2:62" ht="15" customHeight="1" thickBot="1" x14ac:dyDescent="0.25">
      <c r="B204" s="13">
        <v>131</v>
      </c>
      <c r="E204" s="54"/>
      <c r="F204" s="91" t="str">
        <f t="shared" si="2"/>
        <v/>
      </c>
      <c r="G204" s="18"/>
      <c r="H204" s="18"/>
      <c r="I204" s="18"/>
      <c r="J204" s="18"/>
      <c r="K204" s="18"/>
      <c r="L204" s="62"/>
      <c r="M204" s="62"/>
      <c r="N204" s="18"/>
      <c r="O204" s="18"/>
      <c r="P204" s="68"/>
      <c r="Q204" s="68"/>
      <c r="R204" s="68"/>
      <c r="S204" s="68"/>
      <c r="T204" s="68"/>
      <c r="U204" s="62"/>
      <c r="V204" s="258"/>
      <c r="W204" s="241"/>
      <c r="X204" s="261"/>
      <c r="Y204" s="174"/>
      <c r="Z204" s="174"/>
      <c r="AA204" s="263"/>
      <c r="AB204" s="227"/>
      <c r="AC204" s="230"/>
      <c r="AD204" s="171"/>
      <c r="AE204" s="174"/>
      <c r="AF204" s="174"/>
      <c r="AG204" s="206"/>
      <c r="AH204" s="96"/>
      <c r="AI204" s="204"/>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37"/>
    </row>
    <row r="205" spans="2:62" ht="15" customHeight="1" thickBot="1" x14ac:dyDescent="0.25">
      <c r="B205" s="13">
        <v>132</v>
      </c>
      <c r="E205" s="54"/>
      <c r="F205" s="91" t="str">
        <f t="shared" si="2"/>
        <v/>
      </c>
      <c r="G205" s="18"/>
      <c r="H205" s="18"/>
      <c r="I205" s="18"/>
      <c r="J205" s="18"/>
      <c r="K205" s="18"/>
      <c r="L205" s="62"/>
      <c r="M205" s="62"/>
      <c r="N205" s="18"/>
      <c r="O205" s="18"/>
      <c r="P205" s="68"/>
      <c r="Q205" s="68"/>
      <c r="R205" s="68"/>
      <c r="S205" s="68"/>
      <c r="T205" s="68"/>
      <c r="U205" s="62"/>
      <c r="V205" s="258"/>
      <c r="W205" s="241"/>
      <c r="X205" s="261"/>
      <c r="Y205" s="174"/>
      <c r="Z205" s="174"/>
      <c r="AA205" s="263"/>
      <c r="AB205" s="227"/>
      <c r="AC205" s="230"/>
      <c r="AD205" s="171"/>
      <c r="AE205" s="174"/>
      <c r="AF205" s="174"/>
      <c r="AG205" s="206"/>
      <c r="AH205" s="96"/>
      <c r="AI205" s="204"/>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37"/>
    </row>
    <row r="206" spans="2:62" ht="15" customHeight="1" thickBot="1" x14ac:dyDescent="0.25">
      <c r="B206" s="13">
        <v>133</v>
      </c>
      <c r="E206" s="54"/>
      <c r="F206" s="91" t="str">
        <f t="shared" si="2"/>
        <v/>
      </c>
      <c r="G206" s="18"/>
      <c r="H206" s="18"/>
      <c r="I206" s="18"/>
      <c r="J206" s="18"/>
      <c r="K206" s="18"/>
      <c r="L206" s="62"/>
      <c r="M206" s="62"/>
      <c r="N206" s="18"/>
      <c r="O206" s="18"/>
      <c r="P206" s="68"/>
      <c r="Q206" s="68"/>
      <c r="R206" s="68"/>
      <c r="S206" s="68"/>
      <c r="T206" s="68"/>
      <c r="U206" s="62"/>
      <c r="V206" s="258"/>
      <c r="W206" s="241"/>
      <c r="X206" s="261"/>
      <c r="Y206" s="174"/>
      <c r="Z206" s="174"/>
      <c r="AA206" s="263"/>
      <c r="AB206" s="227"/>
      <c r="AC206" s="230"/>
      <c r="AD206" s="171"/>
      <c r="AE206" s="174"/>
      <c r="AF206" s="174"/>
      <c r="AG206" s="206"/>
      <c r="AH206" s="96"/>
      <c r="AI206" s="204"/>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37"/>
    </row>
    <row r="207" spans="2:62" ht="15" customHeight="1" thickBot="1" x14ac:dyDescent="0.25">
      <c r="B207" s="13">
        <v>134</v>
      </c>
      <c r="E207" s="54"/>
      <c r="F207" s="91" t="str">
        <f t="shared" si="2"/>
        <v/>
      </c>
      <c r="G207" s="18"/>
      <c r="H207" s="18"/>
      <c r="I207" s="18"/>
      <c r="J207" s="18"/>
      <c r="K207" s="18"/>
      <c r="L207" s="62"/>
      <c r="M207" s="62"/>
      <c r="N207" s="18"/>
      <c r="O207" s="18"/>
      <c r="P207" s="68"/>
      <c r="Q207" s="68"/>
      <c r="R207" s="68"/>
      <c r="S207" s="68"/>
      <c r="T207" s="68"/>
      <c r="U207" s="62"/>
      <c r="V207" s="258"/>
      <c r="W207" s="241"/>
      <c r="X207" s="261"/>
      <c r="Y207" s="174"/>
      <c r="Z207" s="174"/>
      <c r="AA207" s="263"/>
      <c r="AB207" s="227"/>
      <c r="AC207" s="230"/>
      <c r="AD207" s="171"/>
      <c r="AE207" s="174"/>
      <c r="AF207" s="174"/>
      <c r="AG207" s="206"/>
      <c r="AH207" s="96"/>
      <c r="AI207" s="204"/>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37"/>
    </row>
    <row r="208" spans="2:62" ht="15" customHeight="1" thickBot="1" x14ac:dyDescent="0.25">
      <c r="B208" s="13">
        <v>135</v>
      </c>
      <c r="E208" s="54"/>
      <c r="F208" s="91" t="str">
        <f t="shared" si="2"/>
        <v/>
      </c>
      <c r="G208" s="18"/>
      <c r="H208" s="18"/>
      <c r="I208" s="18"/>
      <c r="J208" s="18"/>
      <c r="K208" s="18"/>
      <c r="L208" s="62"/>
      <c r="M208" s="62"/>
      <c r="N208" s="18"/>
      <c r="O208" s="18"/>
      <c r="P208" s="68"/>
      <c r="Q208" s="68"/>
      <c r="R208" s="68"/>
      <c r="S208" s="68"/>
      <c r="T208" s="68"/>
      <c r="U208" s="62"/>
      <c r="V208" s="258"/>
      <c r="W208" s="241"/>
      <c r="X208" s="261"/>
      <c r="Y208" s="174"/>
      <c r="Z208" s="174"/>
      <c r="AA208" s="263"/>
      <c r="AB208" s="227"/>
      <c r="AC208" s="230"/>
      <c r="AD208" s="171"/>
      <c r="AE208" s="174"/>
      <c r="AF208" s="174"/>
      <c r="AG208" s="206"/>
      <c r="AH208" s="96"/>
      <c r="AI208" s="204"/>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37"/>
    </row>
    <row r="209" spans="2:62" ht="15" customHeight="1" thickBot="1" x14ac:dyDescent="0.25">
      <c r="B209" s="13">
        <v>136</v>
      </c>
      <c r="E209" s="54"/>
      <c r="F209" s="91" t="str">
        <f t="shared" si="2"/>
        <v/>
      </c>
      <c r="G209" s="18"/>
      <c r="H209" s="18"/>
      <c r="I209" s="18"/>
      <c r="J209" s="18"/>
      <c r="K209" s="18"/>
      <c r="L209" s="62"/>
      <c r="M209" s="62"/>
      <c r="N209" s="18"/>
      <c r="O209" s="18"/>
      <c r="P209" s="68"/>
      <c r="Q209" s="68"/>
      <c r="R209" s="68"/>
      <c r="S209" s="68"/>
      <c r="T209" s="68"/>
      <c r="U209" s="62"/>
      <c r="V209" s="258"/>
      <c r="W209" s="241"/>
      <c r="X209" s="261"/>
      <c r="Y209" s="174"/>
      <c r="Z209" s="174"/>
      <c r="AA209" s="263"/>
      <c r="AB209" s="227"/>
      <c r="AC209" s="230"/>
      <c r="AD209" s="171"/>
      <c r="AE209" s="174"/>
      <c r="AF209" s="174"/>
      <c r="AG209" s="206"/>
      <c r="AH209" s="96"/>
      <c r="AI209" s="204"/>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37"/>
    </row>
    <row r="210" spans="2:62" ht="15" customHeight="1" thickBot="1" x14ac:dyDescent="0.25">
      <c r="B210" s="13">
        <v>137</v>
      </c>
      <c r="E210" s="54"/>
      <c r="F210" s="91" t="str">
        <f t="shared" si="2"/>
        <v/>
      </c>
      <c r="G210" s="18"/>
      <c r="H210" s="18"/>
      <c r="I210" s="18"/>
      <c r="J210" s="18"/>
      <c r="K210" s="18"/>
      <c r="L210" s="62"/>
      <c r="M210" s="62"/>
      <c r="N210" s="18"/>
      <c r="O210" s="18"/>
      <c r="P210" s="68"/>
      <c r="Q210" s="68"/>
      <c r="R210" s="68"/>
      <c r="S210" s="68"/>
      <c r="T210" s="68"/>
      <c r="U210" s="62"/>
      <c r="V210" s="258"/>
      <c r="W210" s="241"/>
      <c r="X210" s="261"/>
      <c r="Y210" s="174"/>
      <c r="Z210" s="174"/>
      <c r="AA210" s="263"/>
      <c r="AB210" s="227"/>
      <c r="AC210" s="230"/>
      <c r="AD210" s="171"/>
      <c r="AE210" s="174"/>
      <c r="AF210" s="174"/>
      <c r="AG210" s="206"/>
      <c r="AH210" s="96"/>
      <c r="AI210" s="204"/>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37"/>
    </row>
    <row r="211" spans="2:62" ht="15" customHeight="1" thickBot="1" x14ac:dyDescent="0.25">
      <c r="B211" s="13">
        <v>138</v>
      </c>
      <c r="E211" s="54"/>
      <c r="F211" s="91" t="str">
        <f t="shared" si="2"/>
        <v/>
      </c>
      <c r="G211" s="18"/>
      <c r="H211" s="18"/>
      <c r="I211" s="18"/>
      <c r="J211" s="18"/>
      <c r="K211" s="18"/>
      <c r="L211" s="62"/>
      <c r="M211" s="62"/>
      <c r="N211" s="18"/>
      <c r="O211" s="18"/>
      <c r="P211" s="68"/>
      <c r="Q211" s="68"/>
      <c r="R211" s="68"/>
      <c r="S211" s="68"/>
      <c r="T211" s="68"/>
      <c r="U211" s="62"/>
      <c r="V211" s="258"/>
      <c r="W211" s="241"/>
      <c r="X211" s="261"/>
      <c r="Y211" s="174"/>
      <c r="Z211" s="174"/>
      <c r="AA211" s="263"/>
      <c r="AB211" s="227"/>
      <c r="AC211" s="230"/>
      <c r="AD211" s="171"/>
      <c r="AE211" s="174"/>
      <c r="AF211" s="174"/>
      <c r="AG211" s="206"/>
      <c r="AH211" s="96"/>
      <c r="AI211" s="204"/>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37"/>
    </row>
    <row r="212" spans="2:62" ht="15" customHeight="1" thickBot="1" x14ac:dyDescent="0.25">
      <c r="B212" s="13">
        <v>139</v>
      </c>
      <c r="E212" s="54"/>
      <c r="F212" s="91" t="str">
        <f t="shared" si="2"/>
        <v/>
      </c>
      <c r="G212" s="18"/>
      <c r="H212" s="18"/>
      <c r="I212" s="18"/>
      <c r="J212" s="18"/>
      <c r="K212" s="18"/>
      <c r="L212" s="62"/>
      <c r="M212" s="62"/>
      <c r="N212" s="18"/>
      <c r="O212" s="18"/>
      <c r="P212" s="68"/>
      <c r="Q212" s="68"/>
      <c r="R212" s="68"/>
      <c r="S212" s="68"/>
      <c r="T212" s="68"/>
      <c r="U212" s="62"/>
      <c r="V212" s="258"/>
      <c r="W212" s="241"/>
      <c r="X212" s="261"/>
      <c r="Y212" s="174"/>
      <c r="Z212" s="174"/>
      <c r="AA212" s="263"/>
      <c r="AB212" s="227"/>
      <c r="AC212" s="230"/>
      <c r="AD212" s="171"/>
      <c r="AE212" s="174"/>
      <c r="AF212" s="174"/>
      <c r="AG212" s="206"/>
      <c r="AH212" s="96"/>
      <c r="AI212" s="204"/>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37"/>
    </row>
    <row r="213" spans="2:62" ht="15" customHeight="1" thickBot="1" x14ac:dyDescent="0.25">
      <c r="B213" s="13">
        <v>140</v>
      </c>
      <c r="E213" s="54"/>
      <c r="F213" s="91" t="str">
        <f t="shared" si="2"/>
        <v/>
      </c>
      <c r="G213" s="18"/>
      <c r="H213" s="18"/>
      <c r="I213" s="18"/>
      <c r="J213" s="18"/>
      <c r="K213" s="18"/>
      <c r="L213" s="62"/>
      <c r="M213" s="62"/>
      <c r="N213" s="18"/>
      <c r="O213" s="18"/>
      <c r="P213" s="68"/>
      <c r="Q213" s="68"/>
      <c r="R213" s="68"/>
      <c r="S213" s="68"/>
      <c r="T213" s="68"/>
      <c r="U213" s="62"/>
      <c r="V213" s="258"/>
      <c r="W213" s="241"/>
      <c r="X213" s="261"/>
      <c r="Y213" s="174"/>
      <c r="Z213" s="174"/>
      <c r="AA213" s="263"/>
      <c r="AB213" s="227"/>
      <c r="AC213" s="230"/>
      <c r="AD213" s="171"/>
      <c r="AE213" s="174"/>
      <c r="AF213" s="174"/>
      <c r="AG213" s="206"/>
      <c r="AH213" s="96"/>
      <c r="AI213" s="204"/>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37"/>
    </row>
    <row r="214" spans="2:62" ht="15" customHeight="1" thickBot="1" x14ac:dyDescent="0.25">
      <c r="B214" s="13">
        <v>141</v>
      </c>
      <c r="E214" s="54"/>
      <c r="F214" s="91" t="str">
        <f t="shared" si="2"/>
        <v/>
      </c>
      <c r="G214" s="18"/>
      <c r="H214" s="18"/>
      <c r="I214" s="18"/>
      <c r="J214" s="18"/>
      <c r="K214" s="18"/>
      <c r="L214" s="62"/>
      <c r="M214" s="62"/>
      <c r="N214" s="18"/>
      <c r="O214" s="18"/>
      <c r="P214" s="68"/>
      <c r="Q214" s="68"/>
      <c r="R214" s="68"/>
      <c r="S214" s="68"/>
      <c r="T214" s="68"/>
      <c r="U214" s="62"/>
      <c r="V214" s="258"/>
      <c r="W214" s="241"/>
      <c r="X214" s="261"/>
      <c r="Y214" s="174"/>
      <c r="Z214" s="174"/>
      <c r="AA214" s="263"/>
      <c r="AB214" s="227"/>
      <c r="AC214" s="230"/>
      <c r="AD214" s="171"/>
      <c r="AE214" s="174"/>
      <c r="AF214" s="174"/>
      <c r="AG214" s="206"/>
      <c r="AH214" s="96"/>
      <c r="AI214" s="204"/>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37"/>
    </row>
    <row r="215" spans="2:62" ht="15" customHeight="1" thickBot="1" x14ac:dyDescent="0.25">
      <c r="B215" s="13">
        <v>142</v>
      </c>
      <c r="E215" s="54"/>
      <c r="F215" s="91" t="str">
        <f t="shared" si="2"/>
        <v/>
      </c>
      <c r="G215" s="18"/>
      <c r="H215" s="18"/>
      <c r="I215" s="18"/>
      <c r="J215" s="18"/>
      <c r="K215" s="18"/>
      <c r="L215" s="62"/>
      <c r="M215" s="62"/>
      <c r="N215" s="18"/>
      <c r="O215" s="18"/>
      <c r="P215" s="68"/>
      <c r="Q215" s="68"/>
      <c r="R215" s="68"/>
      <c r="S215" s="68"/>
      <c r="T215" s="68"/>
      <c r="U215" s="62"/>
      <c r="V215" s="258"/>
      <c r="W215" s="241"/>
      <c r="X215" s="261"/>
      <c r="Y215" s="174"/>
      <c r="Z215" s="174"/>
      <c r="AA215" s="263"/>
      <c r="AB215" s="227"/>
      <c r="AC215" s="230"/>
      <c r="AD215" s="171"/>
      <c r="AE215" s="174"/>
      <c r="AF215" s="174"/>
      <c r="AG215" s="206"/>
      <c r="AH215" s="96"/>
      <c r="AI215" s="204"/>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37"/>
    </row>
    <row r="216" spans="2:62" ht="15" customHeight="1" thickBot="1" x14ac:dyDescent="0.25">
      <c r="B216" s="13">
        <v>143</v>
      </c>
      <c r="E216" s="54"/>
      <c r="F216" s="91" t="str">
        <f t="shared" si="2"/>
        <v/>
      </c>
      <c r="G216" s="18"/>
      <c r="H216" s="18"/>
      <c r="I216" s="18"/>
      <c r="J216" s="18"/>
      <c r="K216" s="18"/>
      <c r="L216" s="62"/>
      <c r="M216" s="62"/>
      <c r="N216" s="18"/>
      <c r="O216" s="18"/>
      <c r="P216" s="68"/>
      <c r="Q216" s="68"/>
      <c r="R216" s="68"/>
      <c r="S216" s="68"/>
      <c r="T216" s="68"/>
      <c r="U216" s="62"/>
      <c r="V216" s="258"/>
      <c r="W216" s="241"/>
      <c r="X216" s="261"/>
      <c r="Y216" s="174"/>
      <c r="Z216" s="174"/>
      <c r="AA216" s="263"/>
      <c r="AB216" s="227"/>
      <c r="AC216" s="230"/>
      <c r="AD216" s="171"/>
      <c r="AE216" s="174"/>
      <c r="AF216" s="174"/>
      <c r="AG216" s="206"/>
      <c r="AH216" s="96"/>
      <c r="AI216" s="204"/>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37"/>
    </row>
    <row r="217" spans="2:62" ht="15" customHeight="1" thickBot="1" x14ac:dyDescent="0.25">
      <c r="B217" s="13">
        <v>144</v>
      </c>
      <c r="E217" s="54"/>
      <c r="F217" s="91" t="str">
        <f t="shared" si="2"/>
        <v/>
      </c>
      <c r="G217" s="18"/>
      <c r="H217" s="18"/>
      <c r="I217" s="18"/>
      <c r="J217" s="18"/>
      <c r="K217" s="18"/>
      <c r="L217" s="62"/>
      <c r="M217" s="62"/>
      <c r="N217" s="18"/>
      <c r="O217" s="18"/>
      <c r="P217" s="68"/>
      <c r="Q217" s="68"/>
      <c r="R217" s="68"/>
      <c r="S217" s="68"/>
      <c r="T217" s="68"/>
      <c r="U217" s="62"/>
      <c r="V217" s="258"/>
      <c r="W217" s="241"/>
      <c r="X217" s="261"/>
      <c r="Y217" s="174"/>
      <c r="Z217" s="174"/>
      <c r="AA217" s="263"/>
      <c r="AB217" s="227"/>
      <c r="AC217" s="230"/>
      <c r="AD217" s="171"/>
      <c r="AE217" s="174"/>
      <c r="AF217" s="174"/>
      <c r="AG217" s="206"/>
      <c r="AH217" s="96"/>
      <c r="AI217" s="204"/>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37"/>
    </row>
    <row r="218" spans="2:62" ht="15" customHeight="1" thickBot="1" x14ac:dyDescent="0.25">
      <c r="B218" s="13">
        <v>145</v>
      </c>
      <c r="E218" s="54"/>
      <c r="F218" s="91" t="str">
        <f t="shared" si="2"/>
        <v/>
      </c>
      <c r="G218" s="18"/>
      <c r="H218" s="18"/>
      <c r="I218" s="18"/>
      <c r="J218" s="18"/>
      <c r="K218" s="18"/>
      <c r="L218" s="62"/>
      <c r="M218" s="62"/>
      <c r="N218" s="18"/>
      <c r="O218" s="18"/>
      <c r="P218" s="68"/>
      <c r="Q218" s="68"/>
      <c r="R218" s="68"/>
      <c r="S218" s="68"/>
      <c r="T218" s="68"/>
      <c r="U218" s="62"/>
      <c r="V218" s="258"/>
      <c r="W218" s="241"/>
      <c r="X218" s="261"/>
      <c r="Y218" s="174"/>
      <c r="Z218" s="174"/>
      <c r="AA218" s="263"/>
      <c r="AB218" s="227"/>
      <c r="AC218" s="230"/>
      <c r="AD218" s="171"/>
      <c r="AE218" s="174"/>
      <c r="AF218" s="174"/>
      <c r="AG218" s="206"/>
      <c r="AH218" s="96"/>
      <c r="AI218" s="204"/>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37"/>
    </row>
    <row r="219" spans="2:62" ht="15" customHeight="1" thickBot="1" x14ac:dyDescent="0.25">
      <c r="B219" s="13">
        <v>146</v>
      </c>
      <c r="E219" s="54"/>
      <c r="F219" s="91" t="str">
        <f t="shared" si="2"/>
        <v/>
      </c>
      <c r="G219" s="18"/>
      <c r="H219" s="18"/>
      <c r="I219" s="18"/>
      <c r="J219" s="18"/>
      <c r="K219" s="18"/>
      <c r="L219" s="62"/>
      <c r="M219" s="62"/>
      <c r="N219" s="18"/>
      <c r="O219" s="18"/>
      <c r="P219" s="68"/>
      <c r="Q219" s="68"/>
      <c r="R219" s="68"/>
      <c r="S219" s="68"/>
      <c r="T219" s="68"/>
      <c r="U219" s="62"/>
      <c r="V219" s="258"/>
      <c r="W219" s="241"/>
      <c r="X219" s="261"/>
      <c r="Y219" s="174"/>
      <c r="Z219" s="174"/>
      <c r="AA219" s="263"/>
      <c r="AB219" s="227"/>
      <c r="AC219" s="230"/>
      <c r="AD219" s="171"/>
      <c r="AE219" s="174"/>
      <c r="AF219" s="174"/>
      <c r="AG219" s="206"/>
      <c r="AH219" s="96"/>
      <c r="AI219" s="204"/>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37"/>
    </row>
    <row r="220" spans="2:62" ht="15" customHeight="1" thickBot="1" x14ac:dyDescent="0.25">
      <c r="B220" s="13">
        <v>147</v>
      </c>
      <c r="E220" s="54"/>
      <c r="F220" s="91" t="str">
        <f t="shared" si="2"/>
        <v/>
      </c>
      <c r="G220" s="18"/>
      <c r="H220" s="18"/>
      <c r="I220" s="18"/>
      <c r="J220" s="18"/>
      <c r="K220" s="18"/>
      <c r="L220" s="62"/>
      <c r="M220" s="62"/>
      <c r="N220" s="18"/>
      <c r="O220" s="18"/>
      <c r="P220" s="68"/>
      <c r="Q220" s="68"/>
      <c r="R220" s="68"/>
      <c r="S220" s="68"/>
      <c r="T220" s="68"/>
      <c r="U220" s="62"/>
      <c r="V220" s="258"/>
      <c r="W220" s="241"/>
      <c r="X220" s="261"/>
      <c r="Y220" s="174"/>
      <c r="Z220" s="174"/>
      <c r="AA220" s="263"/>
      <c r="AB220" s="227"/>
      <c r="AC220" s="230"/>
      <c r="AD220" s="171"/>
      <c r="AE220" s="174"/>
      <c r="AF220" s="174"/>
      <c r="AG220" s="206"/>
      <c r="AH220" s="96"/>
      <c r="AI220" s="204"/>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37"/>
    </row>
    <row r="221" spans="2:62" ht="15" customHeight="1" thickBot="1" x14ac:dyDescent="0.25">
      <c r="B221" s="13">
        <v>148</v>
      </c>
      <c r="E221" s="54"/>
      <c r="F221" s="91" t="str">
        <f t="shared" si="2"/>
        <v/>
      </c>
      <c r="G221" s="18"/>
      <c r="H221" s="18"/>
      <c r="I221" s="18"/>
      <c r="J221" s="18"/>
      <c r="K221" s="18"/>
      <c r="L221" s="62"/>
      <c r="M221" s="62"/>
      <c r="N221" s="18"/>
      <c r="O221" s="18"/>
      <c r="P221" s="68"/>
      <c r="Q221" s="68"/>
      <c r="R221" s="68"/>
      <c r="S221" s="68"/>
      <c r="T221" s="68"/>
      <c r="U221" s="62"/>
      <c r="V221" s="258"/>
      <c r="W221" s="241"/>
      <c r="X221" s="261"/>
      <c r="Y221" s="174"/>
      <c r="Z221" s="174"/>
      <c r="AA221" s="263"/>
      <c r="AB221" s="227"/>
      <c r="AC221" s="230"/>
      <c r="AD221" s="171"/>
      <c r="AE221" s="174"/>
      <c r="AF221" s="174"/>
      <c r="AG221" s="206"/>
      <c r="AH221" s="96"/>
      <c r="AI221" s="204"/>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37"/>
    </row>
    <row r="222" spans="2:62" ht="15" customHeight="1" thickBot="1" x14ac:dyDescent="0.25">
      <c r="B222" s="13">
        <v>149</v>
      </c>
      <c r="E222" s="54"/>
      <c r="F222" s="91" t="str">
        <f t="shared" si="2"/>
        <v/>
      </c>
      <c r="G222" s="18"/>
      <c r="H222" s="18"/>
      <c r="I222" s="18"/>
      <c r="J222" s="18"/>
      <c r="K222" s="18"/>
      <c r="L222" s="62"/>
      <c r="M222" s="62"/>
      <c r="N222" s="18"/>
      <c r="O222" s="18"/>
      <c r="P222" s="68"/>
      <c r="Q222" s="68"/>
      <c r="R222" s="68"/>
      <c r="S222" s="68"/>
      <c r="T222" s="68"/>
      <c r="U222" s="62"/>
      <c r="V222" s="258"/>
      <c r="W222" s="241"/>
      <c r="X222" s="261"/>
      <c r="Y222" s="174"/>
      <c r="Z222" s="174"/>
      <c r="AA222" s="263"/>
      <c r="AB222" s="227"/>
      <c r="AC222" s="230"/>
      <c r="AD222" s="171"/>
      <c r="AE222" s="174"/>
      <c r="AF222" s="174"/>
      <c r="AG222" s="206"/>
      <c r="AH222" s="96"/>
      <c r="AI222" s="204"/>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37"/>
    </row>
    <row r="223" spans="2:62" ht="15" customHeight="1" thickBot="1" x14ac:dyDescent="0.25">
      <c r="B223" s="13">
        <v>150</v>
      </c>
      <c r="E223" s="54"/>
      <c r="F223" s="91" t="str">
        <f t="shared" si="2"/>
        <v/>
      </c>
      <c r="G223" s="18"/>
      <c r="H223" s="18"/>
      <c r="I223" s="18"/>
      <c r="J223" s="18"/>
      <c r="K223" s="18"/>
      <c r="L223" s="62"/>
      <c r="M223" s="62"/>
      <c r="N223" s="18"/>
      <c r="O223" s="18"/>
      <c r="P223" s="68"/>
      <c r="Q223" s="68"/>
      <c r="R223" s="68"/>
      <c r="S223" s="68"/>
      <c r="T223" s="68"/>
      <c r="U223" s="62"/>
      <c r="V223" s="258"/>
      <c r="W223" s="241"/>
      <c r="X223" s="261"/>
      <c r="Y223" s="174"/>
      <c r="Z223" s="174"/>
      <c r="AA223" s="263"/>
      <c r="AB223" s="227"/>
      <c r="AC223" s="230"/>
      <c r="AD223" s="171"/>
      <c r="AE223" s="174"/>
      <c r="AF223" s="174"/>
      <c r="AG223" s="206"/>
      <c r="AH223" s="96"/>
      <c r="AI223" s="204"/>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37"/>
    </row>
    <row r="224" spans="2:62" ht="15" customHeight="1" thickBot="1" x14ac:dyDescent="0.25">
      <c r="B224" s="13">
        <v>151</v>
      </c>
      <c r="E224" s="54"/>
      <c r="F224" s="91" t="str">
        <f t="shared" si="2"/>
        <v/>
      </c>
      <c r="G224" s="18"/>
      <c r="H224" s="18"/>
      <c r="I224" s="18"/>
      <c r="J224" s="18"/>
      <c r="K224" s="18"/>
      <c r="L224" s="62"/>
      <c r="M224" s="62"/>
      <c r="N224" s="18"/>
      <c r="O224" s="18"/>
      <c r="P224" s="68"/>
      <c r="Q224" s="68"/>
      <c r="R224" s="68"/>
      <c r="S224" s="68"/>
      <c r="T224" s="68"/>
      <c r="U224" s="62"/>
      <c r="V224" s="258"/>
      <c r="W224" s="241"/>
      <c r="X224" s="261"/>
      <c r="Y224" s="174"/>
      <c r="Z224" s="174"/>
      <c r="AA224" s="263"/>
      <c r="AB224" s="227"/>
      <c r="AC224" s="230"/>
      <c r="AD224" s="171"/>
      <c r="AE224" s="174"/>
      <c r="AF224" s="174"/>
      <c r="AG224" s="206"/>
      <c r="AH224" s="96"/>
      <c r="AI224" s="204"/>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37"/>
    </row>
    <row r="225" spans="2:62" ht="15" customHeight="1" thickBot="1" x14ac:dyDescent="0.25">
      <c r="B225" s="13">
        <v>152</v>
      </c>
      <c r="E225" s="54"/>
      <c r="F225" s="91" t="str">
        <f t="shared" si="2"/>
        <v/>
      </c>
      <c r="G225" s="18"/>
      <c r="H225" s="18"/>
      <c r="I225" s="18"/>
      <c r="J225" s="18"/>
      <c r="K225" s="18"/>
      <c r="L225" s="62"/>
      <c r="M225" s="62"/>
      <c r="N225" s="18"/>
      <c r="O225" s="18"/>
      <c r="P225" s="68"/>
      <c r="Q225" s="68"/>
      <c r="R225" s="68"/>
      <c r="S225" s="68"/>
      <c r="T225" s="68"/>
      <c r="U225" s="62"/>
      <c r="V225" s="258"/>
      <c r="W225" s="241"/>
      <c r="X225" s="261"/>
      <c r="Y225" s="174"/>
      <c r="Z225" s="174"/>
      <c r="AA225" s="263"/>
      <c r="AB225" s="227"/>
      <c r="AC225" s="230"/>
      <c r="AD225" s="171"/>
      <c r="AE225" s="174"/>
      <c r="AF225" s="174"/>
      <c r="AG225" s="206"/>
      <c r="AH225" s="96"/>
      <c r="AI225" s="204"/>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37"/>
    </row>
    <row r="226" spans="2:62" ht="15" customHeight="1" thickBot="1" x14ac:dyDescent="0.25">
      <c r="B226" s="13">
        <v>153</v>
      </c>
      <c r="E226" s="54"/>
      <c r="F226" s="91" t="str">
        <f t="shared" si="2"/>
        <v/>
      </c>
      <c r="G226" s="18"/>
      <c r="H226" s="18"/>
      <c r="I226" s="18"/>
      <c r="J226" s="18"/>
      <c r="K226" s="18"/>
      <c r="L226" s="62"/>
      <c r="M226" s="62"/>
      <c r="N226" s="18"/>
      <c r="O226" s="18"/>
      <c r="P226" s="68"/>
      <c r="Q226" s="68"/>
      <c r="R226" s="68"/>
      <c r="S226" s="68"/>
      <c r="T226" s="68"/>
      <c r="U226" s="62"/>
      <c r="V226" s="258"/>
      <c r="W226" s="241"/>
      <c r="X226" s="261"/>
      <c r="Y226" s="174"/>
      <c r="Z226" s="174"/>
      <c r="AA226" s="263"/>
      <c r="AB226" s="227"/>
      <c r="AC226" s="230"/>
      <c r="AD226" s="171"/>
      <c r="AE226" s="174"/>
      <c r="AF226" s="174"/>
      <c r="AG226" s="206"/>
      <c r="AH226" s="96"/>
      <c r="AI226" s="204"/>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37"/>
    </row>
    <row r="227" spans="2:62" ht="15" customHeight="1" thickBot="1" x14ac:dyDescent="0.25">
      <c r="B227" s="13">
        <v>154</v>
      </c>
      <c r="E227" s="54"/>
      <c r="F227" s="91" t="str">
        <f t="shared" si="2"/>
        <v/>
      </c>
      <c r="G227" s="18"/>
      <c r="H227" s="18"/>
      <c r="I227" s="18"/>
      <c r="J227" s="18"/>
      <c r="K227" s="18"/>
      <c r="L227" s="62"/>
      <c r="M227" s="62"/>
      <c r="N227" s="18"/>
      <c r="O227" s="18"/>
      <c r="P227" s="68"/>
      <c r="Q227" s="68"/>
      <c r="R227" s="68"/>
      <c r="S227" s="68"/>
      <c r="T227" s="68"/>
      <c r="U227" s="62"/>
      <c r="V227" s="258"/>
      <c r="W227" s="241"/>
      <c r="X227" s="261"/>
      <c r="Y227" s="174"/>
      <c r="Z227" s="174"/>
      <c r="AA227" s="263"/>
      <c r="AB227" s="227"/>
      <c r="AC227" s="230"/>
      <c r="AD227" s="171"/>
      <c r="AE227" s="174"/>
      <c r="AF227" s="174"/>
      <c r="AG227" s="206"/>
      <c r="AH227" s="96"/>
      <c r="AI227" s="204"/>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37"/>
    </row>
    <row r="228" spans="2:62" ht="15" customHeight="1" thickBot="1" x14ac:dyDescent="0.25">
      <c r="B228" s="13">
        <v>155</v>
      </c>
      <c r="E228" s="54"/>
      <c r="F228" s="91" t="str">
        <f t="shared" si="2"/>
        <v/>
      </c>
      <c r="G228" s="18"/>
      <c r="H228" s="18"/>
      <c r="I228" s="18"/>
      <c r="J228" s="18"/>
      <c r="K228" s="18"/>
      <c r="L228" s="62"/>
      <c r="M228" s="62"/>
      <c r="N228" s="18"/>
      <c r="O228" s="18"/>
      <c r="P228" s="68"/>
      <c r="Q228" s="68"/>
      <c r="R228" s="68"/>
      <c r="S228" s="68"/>
      <c r="T228" s="68"/>
      <c r="U228" s="62"/>
      <c r="V228" s="258"/>
      <c r="W228" s="241"/>
      <c r="X228" s="261"/>
      <c r="Y228" s="174"/>
      <c r="Z228" s="174"/>
      <c r="AA228" s="263"/>
      <c r="AB228" s="227"/>
      <c r="AC228" s="230"/>
      <c r="AD228" s="171"/>
      <c r="AE228" s="174"/>
      <c r="AF228" s="174"/>
      <c r="AG228" s="206"/>
      <c r="AH228" s="96"/>
      <c r="AI228" s="204"/>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37"/>
    </row>
    <row r="229" spans="2:62" ht="15" customHeight="1" thickBot="1" x14ac:dyDescent="0.25">
      <c r="B229" s="13">
        <v>156</v>
      </c>
      <c r="E229" s="54"/>
      <c r="F229" s="91" t="str">
        <f t="shared" si="2"/>
        <v/>
      </c>
      <c r="G229" s="18"/>
      <c r="H229" s="18"/>
      <c r="I229" s="18"/>
      <c r="J229" s="18"/>
      <c r="K229" s="18"/>
      <c r="L229" s="62"/>
      <c r="M229" s="62"/>
      <c r="N229" s="18"/>
      <c r="O229" s="18"/>
      <c r="P229" s="68"/>
      <c r="Q229" s="68"/>
      <c r="R229" s="68"/>
      <c r="S229" s="68"/>
      <c r="T229" s="68"/>
      <c r="U229" s="62"/>
      <c r="V229" s="258"/>
      <c r="W229" s="241"/>
      <c r="X229" s="261"/>
      <c r="Y229" s="174"/>
      <c r="Z229" s="174"/>
      <c r="AA229" s="263"/>
      <c r="AB229" s="227"/>
      <c r="AC229" s="230"/>
      <c r="AD229" s="171"/>
      <c r="AE229" s="174"/>
      <c r="AF229" s="174"/>
      <c r="AG229" s="206"/>
      <c r="AH229" s="96"/>
      <c r="AI229" s="204"/>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37"/>
    </row>
    <row r="230" spans="2:62" ht="15" customHeight="1" thickBot="1" x14ac:dyDescent="0.25">
      <c r="B230" s="13">
        <v>157</v>
      </c>
      <c r="E230" s="54"/>
      <c r="F230" s="91" t="str">
        <f t="shared" si="2"/>
        <v/>
      </c>
      <c r="G230" s="18"/>
      <c r="H230" s="18"/>
      <c r="I230" s="18"/>
      <c r="J230" s="18"/>
      <c r="K230" s="18"/>
      <c r="L230" s="62"/>
      <c r="M230" s="62"/>
      <c r="N230" s="18"/>
      <c r="O230" s="18"/>
      <c r="P230" s="68"/>
      <c r="Q230" s="68"/>
      <c r="R230" s="68"/>
      <c r="S230" s="68"/>
      <c r="T230" s="68"/>
      <c r="U230" s="62"/>
      <c r="V230" s="258"/>
      <c r="W230" s="241"/>
      <c r="X230" s="261"/>
      <c r="Y230" s="174"/>
      <c r="Z230" s="174"/>
      <c r="AA230" s="263"/>
      <c r="AB230" s="227"/>
      <c r="AC230" s="230"/>
      <c r="AD230" s="171"/>
      <c r="AE230" s="174"/>
      <c r="AF230" s="174"/>
      <c r="AG230" s="206"/>
      <c r="AH230" s="96"/>
      <c r="AI230" s="204"/>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37"/>
    </row>
    <row r="231" spans="2:62" ht="15" customHeight="1" thickBot="1" x14ac:dyDescent="0.25">
      <c r="B231" s="13">
        <v>158</v>
      </c>
      <c r="E231" s="54"/>
      <c r="F231" s="91" t="str">
        <f t="shared" si="2"/>
        <v/>
      </c>
      <c r="G231" s="18"/>
      <c r="H231" s="18"/>
      <c r="I231" s="18"/>
      <c r="J231" s="18"/>
      <c r="K231" s="18"/>
      <c r="L231" s="62"/>
      <c r="M231" s="62"/>
      <c r="N231" s="18"/>
      <c r="O231" s="18"/>
      <c r="P231" s="68"/>
      <c r="Q231" s="68"/>
      <c r="R231" s="68"/>
      <c r="S231" s="68"/>
      <c r="T231" s="68"/>
      <c r="U231" s="62"/>
      <c r="V231" s="258"/>
      <c r="W231" s="241"/>
      <c r="X231" s="261"/>
      <c r="Y231" s="174"/>
      <c r="Z231" s="174"/>
      <c r="AA231" s="263"/>
      <c r="AB231" s="227"/>
      <c r="AC231" s="230"/>
      <c r="AD231" s="171"/>
      <c r="AE231" s="174"/>
      <c r="AF231" s="174"/>
      <c r="AG231" s="206"/>
      <c r="AH231" s="96"/>
      <c r="AI231" s="204"/>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37"/>
    </row>
    <row r="232" spans="2:62" ht="15" customHeight="1" thickBot="1" x14ac:dyDescent="0.25">
      <c r="B232" s="13">
        <v>159</v>
      </c>
      <c r="E232" s="54"/>
      <c r="F232" s="91" t="str">
        <f t="shared" si="2"/>
        <v/>
      </c>
      <c r="G232" s="18"/>
      <c r="H232" s="18"/>
      <c r="I232" s="18"/>
      <c r="J232" s="18"/>
      <c r="K232" s="18"/>
      <c r="L232" s="62"/>
      <c r="M232" s="62"/>
      <c r="N232" s="18"/>
      <c r="O232" s="18"/>
      <c r="P232" s="68"/>
      <c r="Q232" s="68"/>
      <c r="R232" s="68"/>
      <c r="S232" s="68"/>
      <c r="T232" s="68"/>
      <c r="U232" s="62"/>
      <c r="V232" s="258"/>
      <c r="W232" s="241"/>
      <c r="X232" s="261"/>
      <c r="Y232" s="174"/>
      <c r="Z232" s="174"/>
      <c r="AA232" s="263"/>
      <c r="AB232" s="227"/>
      <c r="AC232" s="230"/>
      <c r="AD232" s="171"/>
      <c r="AE232" s="174"/>
      <c r="AF232" s="174"/>
      <c r="AG232" s="206"/>
      <c r="AH232" s="96"/>
      <c r="AI232" s="204"/>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37"/>
    </row>
    <row r="233" spans="2:62" ht="15" customHeight="1" thickBot="1" x14ac:dyDescent="0.25">
      <c r="B233" s="13">
        <v>160</v>
      </c>
      <c r="E233" s="54"/>
      <c r="F233" s="91" t="str">
        <f t="shared" si="2"/>
        <v/>
      </c>
      <c r="G233" s="18"/>
      <c r="H233" s="18"/>
      <c r="I233" s="18"/>
      <c r="J233" s="18"/>
      <c r="K233" s="18"/>
      <c r="L233" s="62"/>
      <c r="M233" s="62"/>
      <c r="N233" s="18"/>
      <c r="O233" s="18"/>
      <c r="P233" s="68"/>
      <c r="Q233" s="68"/>
      <c r="R233" s="68"/>
      <c r="S233" s="68"/>
      <c r="T233" s="68"/>
      <c r="U233" s="62"/>
      <c r="V233" s="258"/>
      <c r="W233" s="241"/>
      <c r="X233" s="261"/>
      <c r="Y233" s="174"/>
      <c r="Z233" s="174"/>
      <c r="AA233" s="263"/>
      <c r="AB233" s="227"/>
      <c r="AC233" s="230"/>
      <c r="AD233" s="171"/>
      <c r="AE233" s="174"/>
      <c r="AF233" s="174"/>
      <c r="AG233" s="206"/>
      <c r="AH233" s="96"/>
      <c r="AI233" s="204"/>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37"/>
    </row>
    <row r="234" spans="2:62" ht="15" customHeight="1" thickBot="1" x14ac:dyDescent="0.25">
      <c r="B234" s="13">
        <v>161</v>
      </c>
      <c r="E234" s="54"/>
      <c r="F234" s="91" t="str">
        <f t="shared" si="2"/>
        <v/>
      </c>
      <c r="G234" s="18"/>
      <c r="H234" s="18"/>
      <c r="I234" s="18"/>
      <c r="J234" s="18"/>
      <c r="K234" s="18"/>
      <c r="L234" s="62"/>
      <c r="M234" s="62"/>
      <c r="N234" s="18"/>
      <c r="O234" s="18"/>
      <c r="P234" s="68"/>
      <c r="Q234" s="68"/>
      <c r="R234" s="68"/>
      <c r="S234" s="68"/>
      <c r="T234" s="68"/>
      <c r="U234" s="62"/>
      <c r="V234" s="258"/>
      <c r="W234" s="241"/>
      <c r="X234" s="261"/>
      <c r="Y234" s="174"/>
      <c r="Z234" s="174"/>
      <c r="AA234" s="263"/>
      <c r="AB234" s="227"/>
      <c r="AC234" s="230"/>
      <c r="AD234" s="171"/>
      <c r="AE234" s="174"/>
      <c r="AF234" s="174"/>
      <c r="AG234" s="206"/>
      <c r="AH234" s="96"/>
      <c r="AI234" s="204"/>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37"/>
    </row>
    <row r="235" spans="2:62" ht="15" customHeight="1" thickBot="1" x14ac:dyDescent="0.25">
      <c r="B235" s="13">
        <v>162</v>
      </c>
      <c r="E235" s="54"/>
      <c r="F235" s="91" t="str">
        <f t="shared" si="2"/>
        <v/>
      </c>
      <c r="G235" s="18"/>
      <c r="H235" s="18"/>
      <c r="I235" s="18"/>
      <c r="J235" s="18"/>
      <c r="K235" s="18"/>
      <c r="L235" s="62"/>
      <c r="M235" s="62"/>
      <c r="N235" s="18"/>
      <c r="O235" s="18"/>
      <c r="P235" s="68"/>
      <c r="Q235" s="68"/>
      <c r="R235" s="68"/>
      <c r="S235" s="68"/>
      <c r="T235" s="68"/>
      <c r="U235" s="62"/>
      <c r="V235" s="258"/>
      <c r="W235" s="241"/>
      <c r="X235" s="261"/>
      <c r="Y235" s="174"/>
      <c r="Z235" s="174"/>
      <c r="AA235" s="263"/>
      <c r="AB235" s="227"/>
      <c r="AC235" s="230"/>
      <c r="AD235" s="171"/>
      <c r="AE235" s="174"/>
      <c r="AF235" s="174"/>
      <c r="AG235" s="206"/>
      <c r="AH235" s="96"/>
      <c r="AI235" s="204"/>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37"/>
    </row>
    <row r="236" spans="2:62" ht="15" customHeight="1" thickBot="1" x14ac:dyDescent="0.25">
      <c r="B236" s="13">
        <v>163</v>
      </c>
      <c r="E236" s="54"/>
      <c r="F236" s="91" t="str">
        <f t="shared" si="2"/>
        <v/>
      </c>
      <c r="G236" s="18"/>
      <c r="H236" s="18"/>
      <c r="I236" s="18"/>
      <c r="J236" s="18"/>
      <c r="K236" s="18"/>
      <c r="L236" s="62"/>
      <c r="M236" s="62"/>
      <c r="N236" s="18"/>
      <c r="O236" s="18"/>
      <c r="P236" s="68"/>
      <c r="Q236" s="68"/>
      <c r="R236" s="68"/>
      <c r="S236" s="68"/>
      <c r="T236" s="68"/>
      <c r="U236" s="62"/>
      <c r="V236" s="258"/>
      <c r="W236" s="241"/>
      <c r="X236" s="261"/>
      <c r="Y236" s="174"/>
      <c r="Z236" s="174"/>
      <c r="AA236" s="263"/>
      <c r="AB236" s="227"/>
      <c r="AC236" s="230"/>
      <c r="AD236" s="171"/>
      <c r="AE236" s="174"/>
      <c r="AF236" s="174"/>
      <c r="AG236" s="206"/>
      <c r="AH236" s="96"/>
      <c r="AI236" s="204"/>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37"/>
    </row>
    <row r="237" spans="2:62" ht="15" customHeight="1" thickBot="1" x14ac:dyDescent="0.25">
      <c r="B237" s="13">
        <v>164</v>
      </c>
      <c r="E237" s="54"/>
      <c r="F237" s="91" t="str">
        <f t="shared" si="2"/>
        <v/>
      </c>
      <c r="G237" s="18"/>
      <c r="H237" s="18"/>
      <c r="I237" s="18"/>
      <c r="J237" s="18"/>
      <c r="K237" s="18"/>
      <c r="L237" s="62"/>
      <c r="M237" s="62"/>
      <c r="N237" s="18"/>
      <c r="O237" s="18"/>
      <c r="P237" s="68"/>
      <c r="Q237" s="68"/>
      <c r="R237" s="68"/>
      <c r="S237" s="68"/>
      <c r="T237" s="68"/>
      <c r="U237" s="62"/>
      <c r="V237" s="258"/>
      <c r="W237" s="241"/>
      <c r="X237" s="261"/>
      <c r="Y237" s="174"/>
      <c r="Z237" s="174"/>
      <c r="AA237" s="263"/>
      <c r="AB237" s="227"/>
      <c r="AC237" s="230"/>
      <c r="AD237" s="171"/>
      <c r="AE237" s="174"/>
      <c r="AF237" s="174"/>
      <c r="AG237" s="206"/>
      <c r="AH237" s="96"/>
      <c r="AI237" s="204"/>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37"/>
    </row>
    <row r="238" spans="2:62" ht="15" customHeight="1" thickBot="1" x14ac:dyDescent="0.25">
      <c r="B238" s="13">
        <v>165</v>
      </c>
      <c r="E238" s="54"/>
      <c r="F238" s="91" t="str">
        <f t="shared" si="2"/>
        <v/>
      </c>
      <c r="G238" s="18"/>
      <c r="H238" s="18"/>
      <c r="I238" s="18"/>
      <c r="J238" s="18"/>
      <c r="K238" s="18"/>
      <c r="L238" s="62"/>
      <c r="M238" s="62"/>
      <c r="N238" s="18"/>
      <c r="O238" s="18"/>
      <c r="P238" s="68"/>
      <c r="Q238" s="68"/>
      <c r="R238" s="68"/>
      <c r="S238" s="68"/>
      <c r="T238" s="68"/>
      <c r="U238" s="62"/>
      <c r="V238" s="258"/>
      <c r="W238" s="241"/>
      <c r="X238" s="261"/>
      <c r="Y238" s="174"/>
      <c r="Z238" s="174"/>
      <c r="AA238" s="263"/>
      <c r="AB238" s="227"/>
      <c r="AC238" s="230"/>
      <c r="AD238" s="171"/>
      <c r="AE238" s="174"/>
      <c r="AF238" s="174"/>
      <c r="AG238" s="206"/>
      <c r="AH238" s="96"/>
      <c r="AI238" s="204"/>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37"/>
    </row>
    <row r="239" spans="2:62" ht="15" customHeight="1" thickBot="1" x14ac:dyDescent="0.25">
      <c r="B239" s="13">
        <v>166</v>
      </c>
      <c r="E239" s="54"/>
      <c r="F239" s="91" t="str">
        <f t="shared" si="2"/>
        <v/>
      </c>
      <c r="G239" s="18"/>
      <c r="H239" s="18"/>
      <c r="I239" s="18"/>
      <c r="J239" s="18"/>
      <c r="K239" s="18"/>
      <c r="L239" s="62"/>
      <c r="M239" s="62"/>
      <c r="N239" s="18"/>
      <c r="O239" s="18"/>
      <c r="P239" s="68"/>
      <c r="Q239" s="68"/>
      <c r="R239" s="68"/>
      <c r="S239" s="68"/>
      <c r="T239" s="68"/>
      <c r="U239" s="62"/>
      <c r="V239" s="258"/>
      <c r="W239" s="241"/>
      <c r="X239" s="261"/>
      <c r="Y239" s="174"/>
      <c r="Z239" s="174"/>
      <c r="AA239" s="263"/>
      <c r="AB239" s="227"/>
      <c r="AC239" s="230"/>
      <c r="AD239" s="171"/>
      <c r="AE239" s="174"/>
      <c r="AF239" s="174"/>
      <c r="AG239" s="206"/>
      <c r="AH239" s="96"/>
      <c r="AI239" s="204"/>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37"/>
    </row>
    <row r="240" spans="2:62" ht="15" customHeight="1" thickBot="1" x14ac:dyDescent="0.25">
      <c r="B240" s="13">
        <v>167</v>
      </c>
      <c r="E240" s="54"/>
      <c r="F240" s="91" t="str">
        <f t="shared" si="2"/>
        <v/>
      </c>
      <c r="G240" s="18"/>
      <c r="H240" s="18"/>
      <c r="I240" s="18"/>
      <c r="J240" s="18"/>
      <c r="K240" s="18"/>
      <c r="L240" s="62"/>
      <c r="M240" s="62"/>
      <c r="N240" s="18"/>
      <c r="O240" s="18"/>
      <c r="P240" s="68"/>
      <c r="Q240" s="68"/>
      <c r="R240" s="68"/>
      <c r="S240" s="68"/>
      <c r="T240" s="68"/>
      <c r="U240" s="62"/>
      <c r="V240" s="258"/>
      <c r="W240" s="241"/>
      <c r="X240" s="261"/>
      <c r="Y240" s="174"/>
      <c r="Z240" s="174"/>
      <c r="AA240" s="263"/>
      <c r="AB240" s="227"/>
      <c r="AC240" s="230"/>
      <c r="AD240" s="171"/>
      <c r="AE240" s="174"/>
      <c r="AF240" s="174"/>
      <c r="AG240" s="206"/>
      <c r="AH240" s="96"/>
      <c r="AI240" s="204"/>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37"/>
    </row>
    <row r="241" spans="2:62" ht="15" customHeight="1" thickBot="1" x14ac:dyDescent="0.25">
      <c r="B241" s="13">
        <v>168</v>
      </c>
      <c r="E241" s="54"/>
      <c r="F241" s="91" t="str">
        <f t="shared" si="2"/>
        <v/>
      </c>
      <c r="G241" s="18"/>
      <c r="H241" s="18"/>
      <c r="I241" s="18"/>
      <c r="J241" s="18"/>
      <c r="K241" s="18"/>
      <c r="L241" s="62"/>
      <c r="M241" s="62"/>
      <c r="N241" s="18"/>
      <c r="O241" s="18"/>
      <c r="P241" s="68"/>
      <c r="Q241" s="68"/>
      <c r="R241" s="68"/>
      <c r="S241" s="68"/>
      <c r="T241" s="68"/>
      <c r="U241" s="62"/>
      <c r="V241" s="258"/>
      <c r="W241" s="241"/>
      <c r="X241" s="261"/>
      <c r="Y241" s="174"/>
      <c r="Z241" s="174"/>
      <c r="AA241" s="263"/>
      <c r="AB241" s="227"/>
      <c r="AC241" s="230"/>
      <c r="AD241" s="171"/>
      <c r="AE241" s="174"/>
      <c r="AF241" s="174"/>
      <c r="AG241" s="206"/>
      <c r="AH241" s="96"/>
      <c r="AI241" s="204"/>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37"/>
    </row>
    <row r="242" spans="2:62" ht="15" customHeight="1" thickBot="1" x14ac:dyDescent="0.25">
      <c r="B242" s="13">
        <v>169</v>
      </c>
      <c r="E242" s="54"/>
      <c r="F242" s="91" t="str">
        <f t="shared" si="2"/>
        <v/>
      </c>
      <c r="G242" s="18"/>
      <c r="H242" s="18"/>
      <c r="I242" s="18"/>
      <c r="J242" s="18"/>
      <c r="K242" s="18"/>
      <c r="L242" s="62"/>
      <c r="M242" s="62"/>
      <c r="N242" s="18"/>
      <c r="O242" s="18"/>
      <c r="P242" s="68"/>
      <c r="Q242" s="68"/>
      <c r="R242" s="68"/>
      <c r="S242" s="68"/>
      <c r="T242" s="68"/>
      <c r="U242" s="62"/>
      <c r="V242" s="258"/>
      <c r="W242" s="241"/>
      <c r="X242" s="261"/>
      <c r="Y242" s="174"/>
      <c r="Z242" s="174"/>
      <c r="AA242" s="263"/>
      <c r="AB242" s="227"/>
      <c r="AC242" s="230"/>
      <c r="AD242" s="171"/>
      <c r="AE242" s="174"/>
      <c r="AF242" s="174"/>
      <c r="AG242" s="206"/>
      <c r="AH242" s="96"/>
      <c r="AI242" s="204"/>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37"/>
    </row>
    <row r="243" spans="2:62" ht="15" customHeight="1" thickBot="1" x14ac:dyDescent="0.25">
      <c r="B243" s="13">
        <v>170</v>
      </c>
      <c r="E243" s="54"/>
      <c r="F243" s="91" t="str">
        <f t="shared" si="2"/>
        <v/>
      </c>
      <c r="G243" s="18"/>
      <c r="H243" s="18"/>
      <c r="I243" s="18"/>
      <c r="J243" s="18"/>
      <c r="K243" s="18"/>
      <c r="L243" s="62"/>
      <c r="M243" s="62"/>
      <c r="N243" s="18"/>
      <c r="O243" s="18"/>
      <c r="P243" s="68"/>
      <c r="Q243" s="68"/>
      <c r="R243" s="68"/>
      <c r="S243" s="68"/>
      <c r="T243" s="68"/>
      <c r="U243" s="62"/>
      <c r="V243" s="258"/>
      <c r="W243" s="241"/>
      <c r="X243" s="261"/>
      <c r="Y243" s="174"/>
      <c r="Z243" s="174"/>
      <c r="AA243" s="263"/>
      <c r="AB243" s="227"/>
      <c r="AC243" s="230"/>
      <c r="AD243" s="171"/>
      <c r="AE243" s="174"/>
      <c r="AF243" s="174"/>
      <c r="AG243" s="206"/>
      <c r="AH243" s="96"/>
      <c r="AI243" s="204"/>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37"/>
    </row>
    <row r="244" spans="2:62" ht="15" customHeight="1" thickBot="1" x14ac:dyDescent="0.25">
      <c r="B244" s="13">
        <v>171</v>
      </c>
      <c r="E244" s="54"/>
      <c r="F244" s="91" t="str">
        <f t="shared" si="2"/>
        <v/>
      </c>
      <c r="G244" s="18"/>
      <c r="H244" s="18"/>
      <c r="I244" s="18"/>
      <c r="J244" s="18"/>
      <c r="K244" s="18"/>
      <c r="L244" s="62"/>
      <c r="M244" s="62"/>
      <c r="N244" s="18"/>
      <c r="O244" s="18"/>
      <c r="P244" s="68"/>
      <c r="Q244" s="68"/>
      <c r="R244" s="68"/>
      <c r="S244" s="68"/>
      <c r="T244" s="68"/>
      <c r="U244" s="62"/>
      <c r="V244" s="258"/>
      <c r="W244" s="241"/>
      <c r="X244" s="261"/>
      <c r="Y244" s="174"/>
      <c r="Z244" s="174"/>
      <c r="AA244" s="263"/>
      <c r="AB244" s="227"/>
      <c r="AC244" s="230"/>
      <c r="AD244" s="171"/>
      <c r="AE244" s="174"/>
      <c r="AF244" s="174"/>
      <c r="AG244" s="206"/>
      <c r="AH244" s="96"/>
      <c r="AI244" s="204"/>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37"/>
    </row>
    <row r="245" spans="2:62" ht="15" customHeight="1" thickBot="1" x14ac:dyDescent="0.25">
      <c r="B245" s="13">
        <v>172</v>
      </c>
      <c r="E245" s="54"/>
      <c r="F245" s="91" t="str">
        <f t="shared" si="2"/>
        <v/>
      </c>
      <c r="G245" s="18"/>
      <c r="H245" s="18"/>
      <c r="I245" s="18"/>
      <c r="J245" s="18"/>
      <c r="K245" s="18"/>
      <c r="L245" s="62"/>
      <c r="M245" s="62"/>
      <c r="N245" s="18"/>
      <c r="O245" s="18"/>
      <c r="P245" s="68"/>
      <c r="Q245" s="68"/>
      <c r="R245" s="68"/>
      <c r="S245" s="68"/>
      <c r="T245" s="68"/>
      <c r="U245" s="62"/>
      <c r="V245" s="258"/>
      <c r="W245" s="241"/>
      <c r="X245" s="261"/>
      <c r="Y245" s="174"/>
      <c r="Z245" s="174"/>
      <c r="AA245" s="263"/>
      <c r="AB245" s="227"/>
      <c r="AC245" s="230"/>
      <c r="AD245" s="171"/>
      <c r="AE245" s="174"/>
      <c r="AF245" s="174"/>
      <c r="AG245" s="206"/>
      <c r="AH245" s="96"/>
      <c r="AI245" s="204"/>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37"/>
    </row>
    <row r="246" spans="2:62" ht="15" customHeight="1" thickBot="1" x14ac:dyDescent="0.25">
      <c r="B246" s="13">
        <v>173</v>
      </c>
      <c r="E246" s="54"/>
      <c r="F246" s="91" t="str">
        <f t="shared" si="2"/>
        <v/>
      </c>
      <c r="G246" s="18"/>
      <c r="H246" s="18"/>
      <c r="I246" s="18"/>
      <c r="J246" s="18"/>
      <c r="K246" s="18"/>
      <c r="L246" s="62"/>
      <c r="M246" s="62"/>
      <c r="N246" s="18"/>
      <c r="O246" s="18"/>
      <c r="P246" s="68"/>
      <c r="Q246" s="68"/>
      <c r="R246" s="68"/>
      <c r="S246" s="68"/>
      <c r="T246" s="68"/>
      <c r="U246" s="62"/>
      <c r="V246" s="258"/>
      <c r="W246" s="241"/>
      <c r="X246" s="261"/>
      <c r="Y246" s="174"/>
      <c r="Z246" s="174"/>
      <c r="AA246" s="263"/>
      <c r="AB246" s="227"/>
      <c r="AC246" s="230"/>
      <c r="AD246" s="171"/>
      <c r="AE246" s="174"/>
      <c r="AF246" s="174"/>
      <c r="AG246" s="206"/>
      <c r="AH246" s="96"/>
      <c r="AI246" s="204"/>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37"/>
    </row>
    <row r="247" spans="2:62" ht="15" customHeight="1" thickBot="1" x14ac:dyDescent="0.25">
      <c r="B247" s="13">
        <v>174</v>
      </c>
      <c r="E247" s="54"/>
      <c r="F247" s="91" t="str">
        <f t="shared" si="2"/>
        <v/>
      </c>
      <c r="G247" s="18"/>
      <c r="H247" s="18"/>
      <c r="I247" s="18"/>
      <c r="J247" s="18"/>
      <c r="K247" s="18"/>
      <c r="L247" s="62"/>
      <c r="M247" s="62"/>
      <c r="N247" s="18"/>
      <c r="O247" s="18"/>
      <c r="P247" s="68"/>
      <c r="Q247" s="68"/>
      <c r="R247" s="68"/>
      <c r="S247" s="68"/>
      <c r="T247" s="68"/>
      <c r="U247" s="62"/>
      <c r="V247" s="258"/>
      <c r="W247" s="241"/>
      <c r="X247" s="261"/>
      <c r="Y247" s="174"/>
      <c r="Z247" s="174"/>
      <c r="AA247" s="263"/>
      <c r="AB247" s="227"/>
      <c r="AC247" s="230"/>
      <c r="AD247" s="171"/>
      <c r="AE247" s="174"/>
      <c r="AF247" s="174"/>
      <c r="AG247" s="206"/>
      <c r="AH247" s="96"/>
      <c r="AI247" s="204"/>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37"/>
    </row>
    <row r="248" spans="2:62" ht="15" customHeight="1" thickBot="1" x14ac:dyDescent="0.25">
      <c r="B248" s="13">
        <v>175</v>
      </c>
      <c r="E248" s="54"/>
      <c r="F248" s="91" t="str">
        <f t="shared" si="2"/>
        <v/>
      </c>
      <c r="G248" s="18"/>
      <c r="H248" s="18"/>
      <c r="I248" s="18"/>
      <c r="J248" s="18"/>
      <c r="K248" s="18"/>
      <c r="L248" s="62"/>
      <c r="M248" s="62"/>
      <c r="N248" s="18"/>
      <c r="O248" s="18"/>
      <c r="P248" s="68"/>
      <c r="Q248" s="68"/>
      <c r="R248" s="68"/>
      <c r="S248" s="68"/>
      <c r="T248" s="68"/>
      <c r="U248" s="62"/>
      <c r="V248" s="258"/>
      <c r="W248" s="241"/>
      <c r="X248" s="261"/>
      <c r="Y248" s="174"/>
      <c r="Z248" s="174"/>
      <c r="AA248" s="263"/>
      <c r="AB248" s="227"/>
      <c r="AC248" s="230"/>
      <c r="AD248" s="171"/>
      <c r="AE248" s="174"/>
      <c r="AF248" s="174"/>
      <c r="AG248" s="206"/>
      <c r="AH248" s="96"/>
      <c r="AI248" s="204"/>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37"/>
    </row>
    <row r="249" spans="2:62" ht="15" customHeight="1" thickBot="1" x14ac:dyDescent="0.25">
      <c r="B249" s="13">
        <v>176</v>
      </c>
      <c r="E249" s="54"/>
      <c r="F249" s="91" t="str">
        <f t="shared" si="2"/>
        <v/>
      </c>
      <c r="G249" s="18"/>
      <c r="H249" s="18"/>
      <c r="I249" s="18"/>
      <c r="J249" s="18"/>
      <c r="K249" s="18"/>
      <c r="L249" s="62"/>
      <c r="M249" s="62"/>
      <c r="N249" s="18"/>
      <c r="O249" s="18"/>
      <c r="P249" s="68"/>
      <c r="Q249" s="68"/>
      <c r="R249" s="68"/>
      <c r="S249" s="68"/>
      <c r="T249" s="68"/>
      <c r="U249" s="62"/>
      <c r="V249" s="258"/>
      <c r="W249" s="241"/>
      <c r="X249" s="261"/>
      <c r="Y249" s="174"/>
      <c r="Z249" s="174"/>
      <c r="AA249" s="263"/>
      <c r="AB249" s="227"/>
      <c r="AC249" s="230"/>
      <c r="AD249" s="171"/>
      <c r="AE249" s="174"/>
      <c r="AF249" s="174"/>
      <c r="AG249" s="206"/>
      <c r="AH249" s="96"/>
      <c r="AI249" s="204"/>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37"/>
    </row>
    <row r="250" spans="2:62" ht="15" customHeight="1" thickBot="1" x14ac:dyDescent="0.25">
      <c r="B250" s="13">
        <v>177</v>
      </c>
      <c r="E250" s="54"/>
      <c r="F250" s="91" t="str">
        <f t="shared" si="2"/>
        <v/>
      </c>
      <c r="G250" s="18"/>
      <c r="H250" s="18"/>
      <c r="I250" s="18"/>
      <c r="J250" s="18"/>
      <c r="K250" s="18"/>
      <c r="L250" s="62"/>
      <c r="M250" s="62"/>
      <c r="N250" s="18"/>
      <c r="O250" s="18"/>
      <c r="P250" s="68"/>
      <c r="Q250" s="68"/>
      <c r="R250" s="68"/>
      <c r="S250" s="68"/>
      <c r="T250" s="68"/>
      <c r="U250" s="62"/>
      <c r="V250" s="258"/>
      <c r="W250" s="241"/>
      <c r="X250" s="261"/>
      <c r="Y250" s="174"/>
      <c r="Z250" s="174"/>
      <c r="AA250" s="263"/>
      <c r="AB250" s="227"/>
      <c r="AC250" s="230"/>
      <c r="AD250" s="171"/>
      <c r="AE250" s="174"/>
      <c r="AF250" s="174"/>
      <c r="AG250" s="206"/>
      <c r="AH250" s="96"/>
      <c r="AI250" s="204"/>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37"/>
    </row>
    <row r="251" spans="2:62" ht="15" customHeight="1" thickBot="1" x14ac:dyDescent="0.25">
      <c r="B251" s="13">
        <v>178</v>
      </c>
      <c r="E251" s="54"/>
      <c r="F251" s="91" t="str">
        <f t="shared" si="2"/>
        <v/>
      </c>
      <c r="G251" s="18"/>
      <c r="H251" s="18"/>
      <c r="I251" s="18"/>
      <c r="J251" s="18"/>
      <c r="K251" s="18"/>
      <c r="L251" s="62"/>
      <c r="M251" s="62"/>
      <c r="N251" s="18"/>
      <c r="O251" s="18"/>
      <c r="P251" s="68"/>
      <c r="Q251" s="68"/>
      <c r="R251" s="68"/>
      <c r="S251" s="68"/>
      <c r="T251" s="68"/>
      <c r="U251" s="62"/>
      <c r="V251" s="258"/>
      <c r="W251" s="241"/>
      <c r="X251" s="261"/>
      <c r="Y251" s="174"/>
      <c r="Z251" s="174"/>
      <c r="AA251" s="263"/>
      <c r="AB251" s="227"/>
      <c r="AC251" s="230"/>
      <c r="AD251" s="171"/>
      <c r="AE251" s="174"/>
      <c r="AF251" s="174"/>
      <c r="AG251" s="206"/>
      <c r="AH251" s="96"/>
      <c r="AI251" s="204"/>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37"/>
    </row>
    <row r="252" spans="2:62" ht="15" customHeight="1" thickBot="1" x14ac:dyDescent="0.25">
      <c r="B252" s="13">
        <v>179</v>
      </c>
      <c r="E252" s="54"/>
      <c r="F252" s="91" t="str">
        <f t="shared" si="2"/>
        <v/>
      </c>
      <c r="G252" s="18"/>
      <c r="H252" s="18"/>
      <c r="I252" s="18"/>
      <c r="J252" s="18"/>
      <c r="K252" s="18"/>
      <c r="L252" s="62"/>
      <c r="M252" s="62"/>
      <c r="N252" s="18"/>
      <c r="O252" s="18"/>
      <c r="P252" s="68"/>
      <c r="Q252" s="68"/>
      <c r="R252" s="68"/>
      <c r="S252" s="68"/>
      <c r="T252" s="68"/>
      <c r="U252" s="62"/>
      <c r="V252" s="258"/>
      <c r="W252" s="241"/>
      <c r="X252" s="261"/>
      <c r="Y252" s="174"/>
      <c r="Z252" s="174"/>
      <c r="AA252" s="263"/>
      <c r="AB252" s="227"/>
      <c r="AC252" s="230"/>
      <c r="AD252" s="171"/>
      <c r="AE252" s="174"/>
      <c r="AF252" s="174"/>
      <c r="AG252" s="206"/>
      <c r="AH252" s="96"/>
      <c r="AI252" s="204"/>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37"/>
    </row>
    <row r="253" spans="2:62" ht="15" customHeight="1" thickBot="1" x14ac:dyDescent="0.25">
      <c r="B253" s="13">
        <v>180</v>
      </c>
      <c r="E253" s="54"/>
      <c r="F253" s="91" t="str">
        <f t="shared" si="2"/>
        <v/>
      </c>
      <c r="G253" s="18"/>
      <c r="H253" s="18"/>
      <c r="I253" s="18"/>
      <c r="J253" s="18"/>
      <c r="K253" s="18"/>
      <c r="L253" s="62"/>
      <c r="M253" s="62"/>
      <c r="N253" s="18"/>
      <c r="O253" s="18"/>
      <c r="P253" s="68"/>
      <c r="Q253" s="68"/>
      <c r="R253" s="68"/>
      <c r="S253" s="68"/>
      <c r="T253" s="68"/>
      <c r="U253" s="62"/>
      <c r="V253" s="258"/>
      <c r="W253" s="241"/>
      <c r="X253" s="261"/>
      <c r="Y253" s="174"/>
      <c r="Z253" s="174"/>
      <c r="AA253" s="263"/>
      <c r="AB253" s="227"/>
      <c r="AC253" s="230"/>
      <c r="AD253" s="171"/>
      <c r="AE253" s="174"/>
      <c r="AF253" s="174"/>
      <c r="AG253" s="206"/>
      <c r="AH253" s="96"/>
      <c r="AI253" s="204"/>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37"/>
    </row>
    <row r="254" spans="2:62" ht="15" customHeight="1" thickBot="1" x14ac:dyDescent="0.25">
      <c r="B254" s="13">
        <v>181</v>
      </c>
      <c r="E254" s="54"/>
      <c r="F254" s="91" t="str">
        <f t="shared" si="2"/>
        <v/>
      </c>
      <c r="G254" s="18"/>
      <c r="H254" s="18"/>
      <c r="I254" s="18"/>
      <c r="J254" s="18"/>
      <c r="K254" s="18"/>
      <c r="L254" s="62"/>
      <c r="M254" s="62"/>
      <c r="N254" s="18"/>
      <c r="O254" s="18"/>
      <c r="P254" s="68"/>
      <c r="Q254" s="68"/>
      <c r="R254" s="68"/>
      <c r="S254" s="68"/>
      <c r="T254" s="68"/>
      <c r="U254" s="62"/>
      <c r="V254" s="258"/>
      <c r="W254" s="241"/>
      <c r="X254" s="261"/>
      <c r="Y254" s="174"/>
      <c r="Z254" s="174"/>
      <c r="AA254" s="263"/>
      <c r="AB254" s="227"/>
      <c r="AC254" s="230"/>
      <c r="AD254" s="171"/>
      <c r="AE254" s="174"/>
      <c r="AF254" s="174"/>
      <c r="AG254" s="206"/>
      <c r="AH254" s="96"/>
      <c r="AI254" s="204"/>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37"/>
    </row>
    <row r="255" spans="2:62" ht="15" customHeight="1" thickBot="1" x14ac:dyDescent="0.25">
      <c r="B255" s="13">
        <v>182</v>
      </c>
      <c r="E255" s="54"/>
      <c r="F255" s="91" t="str">
        <f t="shared" si="2"/>
        <v/>
      </c>
      <c r="G255" s="18"/>
      <c r="H255" s="18"/>
      <c r="I255" s="18"/>
      <c r="J255" s="18"/>
      <c r="K255" s="18"/>
      <c r="L255" s="62"/>
      <c r="M255" s="62"/>
      <c r="N255" s="18"/>
      <c r="O255" s="18"/>
      <c r="P255" s="68"/>
      <c r="Q255" s="68"/>
      <c r="R255" s="68"/>
      <c r="S255" s="68"/>
      <c r="T255" s="68"/>
      <c r="U255" s="62"/>
      <c r="V255" s="258"/>
      <c r="W255" s="241"/>
      <c r="X255" s="261"/>
      <c r="Y255" s="174"/>
      <c r="Z255" s="174"/>
      <c r="AA255" s="263"/>
      <c r="AB255" s="227"/>
      <c r="AC255" s="230"/>
      <c r="AD255" s="171"/>
      <c r="AE255" s="174"/>
      <c r="AF255" s="174"/>
      <c r="AG255" s="206"/>
      <c r="AH255" s="96"/>
      <c r="AI255" s="204"/>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37"/>
    </row>
    <row r="256" spans="2:62" ht="15" customHeight="1" thickBot="1" x14ac:dyDescent="0.25">
      <c r="B256" s="13">
        <v>183</v>
      </c>
      <c r="E256" s="54"/>
      <c r="F256" s="91" t="str">
        <f t="shared" si="2"/>
        <v/>
      </c>
      <c r="G256" s="18"/>
      <c r="H256" s="18"/>
      <c r="I256" s="18"/>
      <c r="J256" s="18"/>
      <c r="K256" s="18"/>
      <c r="L256" s="62"/>
      <c r="M256" s="62"/>
      <c r="N256" s="18"/>
      <c r="O256" s="18"/>
      <c r="P256" s="68"/>
      <c r="Q256" s="68"/>
      <c r="R256" s="68"/>
      <c r="S256" s="68"/>
      <c r="T256" s="68"/>
      <c r="U256" s="62"/>
      <c r="V256" s="258"/>
      <c r="W256" s="241"/>
      <c r="X256" s="261"/>
      <c r="Y256" s="174"/>
      <c r="Z256" s="174"/>
      <c r="AA256" s="263"/>
      <c r="AB256" s="227"/>
      <c r="AC256" s="230"/>
      <c r="AD256" s="171"/>
      <c r="AE256" s="174"/>
      <c r="AF256" s="174"/>
      <c r="AG256" s="206"/>
      <c r="AH256" s="96"/>
      <c r="AI256" s="204"/>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37"/>
    </row>
    <row r="257" spans="2:62" ht="15" customHeight="1" thickBot="1" x14ac:dyDescent="0.25">
      <c r="B257" s="13">
        <v>184</v>
      </c>
      <c r="E257" s="54"/>
      <c r="F257" s="91" t="str">
        <f t="shared" si="2"/>
        <v/>
      </c>
      <c r="G257" s="18"/>
      <c r="H257" s="18"/>
      <c r="I257" s="18"/>
      <c r="J257" s="18"/>
      <c r="K257" s="18"/>
      <c r="L257" s="62"/>
      <c r="M257" s="62"/>
      <c r="N257" s="18"/>
      <c r="O257" s="18"/>
      <c r="P257" s="68"/>
      <c r="Q257" s="68"/>
      <c r="R257" s="68"/>
      <c r="S257" s="68"/>
      <c r="T257" s="68"/>
      <c r="U257" s="62"/>
      <c r="V257" s="258"/>
      <c r="W257" s="241"/>
      <c r="X257" s="261"/>
      <c r="Y257" s="174"/>
      <c r="Z257" s="174"/>
      <c r="AA257" s="263"/>
      <c r="AB257" s="227"/>
      <c r="AC257" s="230"/>
      <c r="AD257" s="171"/>
      <c r="AE257" s="174"/>
      <c r="AF257" s="174"/>
      <c r="AG257" s="206"/>
      <c r="AH257" s="96"/>
      <c r="AI257" s="204"/>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37"/>
    </row>
    <row r="258" spans="2:62" ht="15" customHeight="1" thickBot="1" x14ac:dyDescent="0.25">
      <c r="B258" s="13">
        <v>185</v>
      </c>
      <c r="E258" s="54"/>
      <c r="F258" s="91" t="str">
        <f t="shared" si="2"/>
        <v/>
      </c>
      <c r="G258" s="18"/>
      <c r="H258" s="18"/>
      <c r="I258" s="18"/>
      <c r="J258" s="18"/>
      <c r="K258" s="18"/>
      <c r="L258" s="62"/>
      <c r="M258" s="62"/>
      <c r="N258" s="18"/>
      <c r="O258" s="18"/>
      <c r="P258" s="68"/>
      <c r="Q258" s="68"/>
      <c r="R258" s="68"/>
      <c r="S258" s="68"/>
      <c r="T258" s="68"/>
      <c r="U258" s="62"/>
      <c r="V258" s="258"/>
      <c r="W258" s="241"/>
      <c r="X258" s="261"/>
      <c r="Y258" s="174"/>
      <c r="Z258" s="174"/>
      <c r="AA258" s="263"/>
      <c r="AB258" s="227"/>
      <c r="AC258" s="230"/>
      <c r="AD258" s="171"/>
      <c r="AE258" s="174"/>
      <c r="AF258" s="174"/>
      <c r="AG258" s="206"/>
      <c r="AH258" s="96"/>
      <c r="AI258" s="204"/>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37"/>
    </row>
    <row r="259" spans="2:62" ht="15" customHeight="1" thickBot="1" x14ac:dyDescent="0.25">
      <c r="B259" s="13">
        <v>186</v>
      </c>
      <c r="E259" s="54"/>
      <c r="F259" s="91" t="str">
        <f t="shared" si="2"/>
        <v/>
      </c>
      <c r="G259" s="18"/>
      <c r="H259" s="18"/>
      <c r="I259" s="18"/>
      <c r="J259" s="18"/>
      <c r="K259" s="18"/>
      <c r="L259" s="62"/>
      <c r="M259" s="62"/>
      <c r="N259" s="18"/>
      <c r="O259" s="18"/>
      <c r="P259" s="68"/>
      <c r="Q259" s="68"/>
      <c r="R259" s="68"/>
      <c r="S259" s="68"/>
      <c r="T259" s="68"/>
      <c r="U259" s="62"/>
      <c r="V259" s="258"/>
      <c r="W259" s="241"/>
      <c r="X259" s="261"/>
      <c r="Y259" s="174"/>
      <c r="Z259" s="174"/>
      <c r="AA259" s="263"/>
      <c r="AB259" s="227"/>
      <c r="AC259" s="230"/>
      <c r="AD259" s="171"/>
      <c r="AE259" s="174"/>
      <c r="AF259" s="174"/>
      <c r="AG259" s="206"/>
      <c r="AH259" s="96"/>
      <c r="AI259" s="204"/>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37"/>
    </row>
    <row r="260" spans="2:62" ht="15" customHeight="1" thickBot="1" x14ac:dyDescent="0.25">
      <c r="B260" s="13">
        <v>187</v>
      </c>
      <c r="E260" s="54"/>
      <c r="F260" s="91" t="str">
        <f t="shared" si="2"/>
        <v/>
      </c>
      <c r="G260" s="18"/>
      <c r="H260" s="18"/>
      <c r="I260" s="18"/>
      <c r="J260" s="18"/>
      <c r="K260" s="18"/>
      <c r="L260" s="62"/>
      <c r="M260" s="62"/>
      <c r="N260" s="18"/>
      <c r="O260" s="18"/>
      <c r="P260" s="68"/>
      <c r="Q260" s="68"/>
      <c r="R260" s="68"/>
      <c r="S260" s="68"/>
      <c r="T260" s="68"/>
      <c r="U260" s="62"/>
      <c r="V260" s="258"/>
      <c r="W260" s="241"/>
      <c r="X260" s="261"/>
      <c r="Y260" s="174"/>
      <c r="Z260" s="174"/>
      <c r="AA260" s="263"/>
      <c r="AB260" s="227"/>
      <c r="AC260" s="230"/>
      <c r="AD260" s="171"/>
      <c r="AE260" s="174"/>
      <c r="AF260" s="174"/>
      <c r="AG260" s="206"/>
      <c r="AH260" s="96"/>
      <c r="AI260" s="204"/>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37"/>
    </row>
    <row r="261" spans="2:62" ht="15" customHeight="1" thickBot="1" x14ac:dyDescent="0.25">
      <c r="B261" s="13">
        <v>188</v>
      </c>
      <c r="E261" s="54"/>
      <c r="F261" s="91" t="str">
        <f t="shared" si="2"/>
        <v/>
      </c>
      <c r="G261" s="18"/>
      <c r="H261" s="18"/>
      <c r="I261" s="18"/>
      <c r="J261" s="18"/>
      <c r="K261" s="18"/>
      <c r="L261" s="62"/>
      <c r="M261" s="62"/>
      <c r="N261" s="18"/>
      <c r="O261" s="18"/>
      <c r="P261" s="68"/>
      <c r="Q261" s="68"/>
      <c r="R261" s="68"/>
      <c r="S261" s="68"/>
      <c r="T261" s="68"/>
      <c r="U261" s="62"/>
      <c r="V261" s="258"/>
      <c r="W261" s="241"/>
      <c r="X261" s="261"/>
      <c r="Y261" s="174"/>
      <c r="Z261" s="174"/>
      <c r="AA261" s="263"/>
      <c r="AB261" s="227"/>
      <c r="AC261" s="230"/>
      <c r="AD261" s="171"/>
      <c r="AE261" s="174"/>
      <c r="AF261" s="174"/>
      <c r="AG261" s="206"/>
      <c r="AH261" s="96"/>
      <c r="AI261" s="204"/>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37"/>
    </row>
    <row r="262" spans="2:62" ht="15" customHeight="1" thickBot="1" x14ac:dyDescent="0.25">
      <c r="B262" s="13">
        <v>189</v>
      </c>
      <c r="E262" s="54"/>
      <c r="F262" s="91" t="str">
        <f t="shared" si="2"/>
        <v/>
      </c>
      <c r="G262" s="18"/>
      <c r="H262" s="18"/>
      <c r="I262" s="18"/>
      <c r="J262" s="18"/>
      <c r="K262" s="18"/>
      <c r="L262" s="62"/>
      <c r="M262" s="62"/>
      <c r="N262" s="18"/>
      <c r="O262" s="18"/>
      <c r="P262" s="68"/>
      <c r="Q262" s="68"/>
      <c r="R262" s="68"/>
      <c r="S262" s="68"/>
      <c r="T262" s="68"/>
      <c r="U262" s="62"/>
      <c r="V262" s="258"/>
      <c r="W262" s="241"/>
      <c r="X262" s="261"/>
      <c r="Y262" s="174"/>
      <c r="Z262" s="174"/>
      <c r="AA262" s="263"/>
      <c r="AB262" s="227"/>
      <c r="AC262" s="230"/>
      <c r="AD262" s="171"/>
      <c r="AE262" s="174"/>
      <c r="AF262" s="174"/>
      <c r="AG262" s="206"/>
      <c r="AH262" s="96"/>
      <c r="AI262" s="204"/>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37"/>
    </row>
    <row r="263" spans="2:62" ht="15" customHeight="1" thickBot="1" x14ac:dyDescent="0.25">
      <c r="B263" s="13">
        <v>190</v>
      </c>
      <c r="E263" s="54"/>
      <c r="F263" s="91" t="str">
        <f t="shared" si="2"/>
        <v/>
      </c>
      <c r="G263" s="18"/>
      <c r="H263" s="18"/>
      <c r="I263" s="18"/>
      <c r="J263" s="18"/>
      <c r="K263" s="18"/>
      <c r="L263" s="62"/>
      <c r="M263" s="62"/>
      <c r="N263" s="18"/>
      <c r="O263" s="18"/>
      <c r="P263" s="68"/>
      <c r="Q263" s="68"/>
      <c r="R263" s="68"/>
      <c r="S263" s="68"/>
      <c r="T263" s="68"/>
      <c r="U263" s="62"/>
      <c r="V263" s="258"/>
      <c r="W263" s="241"/>
      <c r="X263" s="261"/>
      <c r="Y263" s="174"/>
      <c r="Z263" s="174"/>
      <c r="AA263" s="263"/>
      <c r="AB263" s="227"/>
      <c r="AC263" s="230"/>
      <c r="AD263" s="171"/>
      <c r="AE263" s="174"/>
      <c r="AF263" s="174"/>
      <c r="AG263" s="206"/>
      <c r="AH263" s="96"/>
      <c r="AI263" s="204"/>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37"/>
    </row>
    <row r="264" spans="2:62" ht="15" customHeight="1" thickBot="1" x14ac:dyDescent="0.25">
      <c r="B264" s="13">
        <v>191</v>
      </c>
      <c r="E264" s="54"/>
      <c r="F264" s="91" t="str">
        <f t="shared" si="2"/>
        <v/>
      </c>
      <c r="G264" s="18"/>
      <c r="H264" s="18"/>
      <c r="I264" s="18"/>
      <c r="J264" s="18"/>
      <c r="K264" s="18"/>
      <c r="L264" s="62"/>
      <c r="M264" s="62"/>
      <c r="N264" s="18"/>
      <c r="O264" s="18"/>
      <c r="P264" s="68"/>
      <c r="Q264" s="68"/>
      <c r="R264" s="68"/>
      <c r="S264" s="68"/>
      <c r="T264" s="68"/>
      <c r="U264" s="62"/>
      <c r="V264" s="258"/>
      <c r="W264" s="241"/>
      <c r="X264" s="261"/>
      <c r="Y264" s="174"/>
      <c r="Z264" s="174"/>
      <c r="AA264" s="263"/>
      <c r="AB264" s="227"/>
      <c r="AC264" s="230"/>
      <c r="AD264" s="171"/>
      <c r="AE264" s="174"/>
      <c r="AF264" s="174"/>
      <c r="AG264" s="206"/>
      <c r="AH264" s="96"/>
      <c r="AI264" s="204"/>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37"/>
    </row>
    <row r="265" spans="2:62" ht="15" customHeight="1" thickBot="1" x14ac:dyDescent="0.25">
      <c r="B265" s="13">
        <v>192</v>
      </c>
      <c r="E265" s="54"/>
      <c r="F265" s="91" t="str">
        <f t="shared" si="2"/>
        <v/>
      </c>
      <c r="G265" s="18"/>
      <c r="H265" s="18"/>
      <c r="I265" s="18"/>
      <c r="J265" s="18"/>
      <c r="K265" s="18"/>
      <c r="L265" s="62"/>
      <c r="M265" s="62"/>
      <c r="N265" s="18"/>
      <c r="O265" s="18"/>
      <c r="P265" s="68"/>
      <c r="Q265" s="68"/>
      <c r="R265" s="68"/>
      <c r="S265" s="68"/>
      <c r="T265" s="68"/>
      <c r="U265" s="62"/>
      <c r="V265" s="258"/>
      <c r="W265" s="241"/>
      <c r="X265" s="261"/>
      <c r="Y265" s="174"/>
      <c r="Z265" s="174"/>
      <c r="AA265" s="263"/>
      <c r="AB265" s="227"/>
      <c r="AC265" s="230"/>
      <c r="AD265" s="171"/>
      <c r="AE265" s="174"/>
      <c r="AF265" s="174"/>
      <c r="AG265" s="206"/>
      <c r="AH265" s="96"/>
      <c r="AI265" s="204"/>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37"/>
    </row>
    <row r="266" spans="2:62" ht="15" customHeight="1" thickBot="1" x14ac:dyDescent="0.25">
      <c r="B266" s="13">
        <v>193</v>
      </c>
      <c r="E266" s="54"/>
      <c r="F266" s="91" t="str">
        <f t="shared" si="2"/>
        <v/>
      </c>
      <c r="G266" s="18"/>
      <c r="H266" s="18"/>
      <c r="I266" s="18"/>
      <c r="J266" s="18"/>
      <c r="K266" s="18"/>
      <c r="L266" s="62"/>
      <c r="M266" s="62"/>
      <c r="N266" s="18"/>
      <c r="O266" s="18"/>
      <c r="P266" s="68"/>
      <c r="Q266" s="68"/>
      <c r="R266" s="68"/>
      <c r="S266" s="68"/>
      <c r="T266" s="68"/>
      <c r="U266" s="62"/>
      <c r="V266" s="258"/>
      <c r="W266" s="241"/>
      <c r="X266" s="261"/>
      <c r="Y266" s="174"/>
      <c r="Z266" s="174"/>
      <c r="AA266" s="263"/>
      <c r="AB266" s="227"/>
      <c r="AC266" s="230"/>
      <c r="AD266" s="171"/>
      <c r="AE266" s="174"/>
      <c r="AF266" s="174"/>
      <c r="AG266" s="206"/>
      <c r="AH266" s="96"/>
      <c r="AI266" s="204"/>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37"/>
    </row>
    <row r="267" spans="2:62" ht="15" customHeight="1" thickBot="1" x14ac:dyDescent="0.25">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58"/>
      <c r="W267" s="241"/>
      <c r="X267" s="261"/>
      <c r="Y267" s="174"/>
      <c r="Z267" s="174"/>
      <c r="AA267" s="263"/>
      <c r="AB267" s="227"/>
      <c r="AC267" s="230"/>
      <c r="AD267" s="171"/>
      <c r="AE267" s="174"/>
      <c r="AF267" s="174"/>
      <c r="AG267" s="206"/>
      <c r="AH267" s="96"/>
      <c r="AI267" s="204"/>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37"/>
    </row>
    <row r="268" spans="2:62" ht="15" customHeight="1" thickBot="1" x14ac:dyDescent="0.25">
      <c r="B268" s="13">
        <v>195</v>
      </c>
      <c r="E268" s="54"/>
      <c r="F268" s="91" t="str">
        <f t="shared" si="3"/>
        <v/>
      </c>
      <c r="G268" s="18"/>
      <c r="H268" s="18"/>
      <c r="I268" s="18"/>
      <c r="J268" s="18"/>
      <c r="K268" s="18"/>
      <c r="L268" s="62"/>
      <c r="M268" s="62"/>
      <c r="N268" s="18"/>
      <c r="O268" s="18"/>
      <c r="P268" s="68"/>
      <c r="Q268" s="68"/>
      <c r="R268" s="68"/>
      <c r="S268" s="68"/>
      <c r="T268" s="68"/>
      <c r="U268" s="62"/>
      <c r="V268" s="258"/>
      <c r="W268" s="241"/>
      <c r="X268" s="261"/>
      <c r="Y268" s="174"/>
      <c r="Z268" s="174"/>
      <c r="AA268" s="263"/>
      <c r="AB268" s="227"/>
      <c r="AC268" s="230"/>
      <c r="AD268" s="171"/>
      <c r="AE268" s="174"/>
      <c r="AF268" s="174"/>
      <c r="AG268" s="206"/>
      <c r="AH268" s="96"/>
      <c r="AI268" s="204"/>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37"/>
    </row>
    <row r="269" spans="2:62" ht="15" customHeight="1" thickBot="1" x14ac:dyDescent="0.25">
      <c r="B269" s="13">
        <v>196</v>
      </c>
      <c r="E269" s="54"/>
      <c r="F269" s="91" t="str">
        <f t="shared" si="3"/>
        <v/>
      </c>
      <c r="G269" s="18"/>
      <c r="H269" s="18"/>
      <c r="I269" s="18"/>
      <c r="J269" s="18"/>
      <c r="K269" s="18"/>
      <c r="L269" s="62"/>
      <c r="M269" s="62"/>
      <c r="N269" s="18"/>
      <c r="O269" s="18"/>
      <c r="P269" s="68"/>
      <c r="Q269" s="68"/>
      <c r="R269" s="68"/>
      <c r="S269" s="68"/>
      <c r="T269" s="68"/>
      <c r="U269" s="62"/>
      <c r="V269" s="258"/>
      <c r="W269" s="241"/>
      <c r="X269" s="261"/>
      <c r="Y269" s="174"/>
      <c r="Z269" s="174"/>
      <c r="AA269" s="263"/>
      <c r="AB269" s="227"/>
      <c r="AC269" s="230"/>
      <c r="AD269" s="171"/>
      <c r="AE269" s="174"/>
      <c r="AF269" s="174"/>
      <c r="AG269" s="206"/>
      <c r="AH269" s="96"/>
      <c r="AI269" s="204"/>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37"/>
    </row>
    <row r="270" spans="2:62" ht="15" customHeight="1" thickBot="1" x14ac:dyDescent="0.25">
      <c r="B270" s="13">
        <v>197</v>
      </c>
      <c r="E270" s="54"/>
      <c r="F270" s="91" t="str">
        <f t="shared" si="3"/>
        <v/>
      </c>
      <c r="G270" s="18"/>
      <c r="H270" s="18"/>
      <c r="I270" s="18"/>
      <c r="J270" s="18"/>
      <c r="K270" s="18"/>
      <c r="L270" s="62"/>
      <c r="M270" s="62"/>
      <c r="N270" s="18"/>
      <c r="O270" s="18"/>
      <c r="P270" s="68"/>
      <c r="Q270" s="68"/>
      <c r="R270" s="68"/>
      <c r="S270" s="68"/>
      <c r="T270" s="68"/>
      <c r="U270" s="62"/>
      <c r="V270" s="258"/>
      <c r="W270" s="241"/>
      <c r="X270" s="261"/>
      <c r="Y270" s="174"/>
      <c r="Z270" s="174"/>
      <c r="AA270" s="263"/>
      <c r="AB270" s="227"/>
      <c r="AC270" s="230"/>
      <c r="AD270" s="171"/>
      <c r="AE270" s="174"/>
      <c r="AF270" s="174"/>
      <c r="AG270" s="206"/>
      <c r="AH270" s="96"/>
      <c r="AI270" s="204"/>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37"/>
    </row>
    <row r="271" spans="2:62" ht="15" customHeight="1" thickBot="1" x14ac:dyDescent="0.25">
      <c r="B271" s="13">
        <v>198</v>
      </c>
      <c r="E271" s="54"/>
      <c r="F271" s="91" t="str">
        <f t="shared" si="3"/>
        <v/>
      </c>
      <c r="G271" s="18"/>
      <c r="H271" s="18"/>
      <c r="I271" s="18"/>
      <c r="J271" s="18"/>
      <c r="K271" s="18"/>
      <c r="L271" s="62"/>
      <c r="M271" s="62"/>
      <c r="N271" s="18"/>
      <c r="O271" s="18"/>
      <c r="P271" s="68"/>
      <c r="Q271" s="68"/>
      <c r="R271" s="68"/>
      <c r="S271" s="68"/>
      <c r="T271" s="68"/>
      <c r="U271" s="62"/>
      <c r="V271" s="258"/>
      <c r="W271" s="241"/>
      <c r="X271" s="261"/>
      <c r="Y271" s="174"/>
      <c r="Z271" s="174"/>
      <c r="AA271" s="263"/>
      <c r="AB271" s="227"/>
      <c r="AC271" s="230"/>
      <c r="AD271" s="171"/>
      <c r="AE271" s="174"/>
      <c r="AF271" s="174"/>
      <c r="AG271" s="206"/>
      <c r="AH271" s="96"/>
      <c r="AI271" s="204"/>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37"/>
    </row>
    <row r="272" spans="2:62" ht="15" customHeight="1" thickBot="1" x14ac:dyDescent="0.25">
      <c r="B272" s="13">
        <v>199</v>
      </c>
      <c r="E272" s="54"/>
      <c r="F272" s="91" t="str">
        <f t="shared" si="3"/>
        <v/>
      </c>
      <c r="G272" s="18"/>
      <c r="H272" s="18"/>
      <c r="I272" s="18"/>
      <c r="J272" s="18"/>
      <c r="K272" s="18"/>
      <c r="L272" s="62"/>
      <c r="M272" s="62"/>
      <c r="N272" s="18"/>
      <c r="O272" s="18"/>
      <c r="P272" s="68"/>
      <c r="Q272" s="68"/>
      <c r="R272" s="68"/>
      <c r="S272" s="68"/>
      <c r="T272" s="68"/>
      <c r="U272" s="62"/>
      <c r="V272" s="258"/>
      <c r="W272" s="241"/>
      <c r="X272" s="261"/>
      <c r="Y272" s="174"/>
      <c r="Z272" s="174"/>
      <c r="AA272" s="263"/>
      <c r="AB272" s="227"/>
      <c r="AC272" s="230"/>
      <c r="AD272" s="171"/>
      <c r="AE272" s="174"/>
      <c r="AF272" s="174"/>
      <c r="AG272" s="206"/>
      <c r="AH272" s="96"/>
      <c r="AI272" s="204"/>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37"/>
    </row>
    <row r="273" spans="2:62" ht="15" customHeight="1" thickBot="1" x14ac:dyDescent="0.25">
      <c r="B273" s="13">
        <v>200</v>
      </c>
      <c r="E273" s="55"/>
      <c r="F273" s="92" t="str">
        <f t="shared" si="3"/>
        <v/>
      </c>
      <c r="G273" s="19"/>
      <c r="H273" s="19"/>
      <c r="I273" s="19" t="s">
        <v>876</v>
      </c>
      <c r="J273" s="19"/>
      <c r="K273" s="19"/>
      <c r="L273" s="63"/>
      <c r="M273" s="63"/>
      <c r="N273" s="19"/>
      <c r="O273" s="19"/>
      <c r="P273" s="69"/>
      <c r="Q273" s="69"/>
      <c r="R273" s="69"/>
      <c r="S273" s="69"/>
      <c r="T273" s="69"/>
      <c r="U273" s="63"/>
      <c r="V273" s="259"/>
      <c r="W273" s="242"/>
      <c r="X273" s="262"/>
      <c r="Y273" s="175"/>
      <c r="Z273" s="175"/>
      <c r="AA273" s="259"/>
      <c r="AB273" s="228"/>
      <c r="AC273" s="231"/>
      <c r="AD273" s="172"/>
      <c r="AE273" s="175"/>
      <c r="AF273" s="175"/>
      <c r="AG273" s="207"/>
      <c r="AH273" s="97"/>
      <c r="AI273" s="215"/>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138"/>
    </row>
  </sheetData>
  <sheetProtection algorithmName="SHA-512" hashValue="BjVtMYpALJQA96/YrpTzZ6uhUmsYIc/jrYh/GZzttC43vpQL+AprmkDnxq5EXjWNwwucKSzcALSmGxn2PqWP4w==" saltValue="+qlzWMCzjbpMm/0dT75l0g=="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6">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operator="greaterThanOrEqual" allowBlank="1" showErrorMessage="1" errorTitle="Error" error="Insert whole number." sqref="V74:V273" xr:uid="{1B5E0F7B-AF29-4C52-81B3-6F204F792C9C}"/>
    <dataValidation type="custom" allowBlank="1" showErrorMessage="1" errorTitle="Error" error="Incorrect format." sqref="W74:W273" xr:uid="{A6742A0A-8EF7-48FB-A852-E66ACFF0B86C}">
      <formula1>AND(MID(V74, 3, 1) = "-", MID(V74, 6, 1) = "-", ISNUMBER(--LEFT(V74, 2)), ISNUMBER(--MID(V74, 4, 2)), ISNUMBER(--RIGHT(V74, 4)), LEN(V74) = 10)</formula1>
    </dataValidation>
    <dataValidation operator="greaterThanOrEqual" allowBlank="1" showErrorMessage="1" errorTitle="Error" error="Insert decimal number." sqref="AA74:AA273" xr:uid="{206A107D-D3F9-4340-A95F-1BF227A0EB44}"/>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0">
        <x14:dataValidation type="list" allowBlank="1" showInputMessage="1" showErrorMessage="1" xr:uid="{2C07C108-06ED-4449-A6EF-4D5D9E2A3C10}">
          <x14:formula1>
            <xm:f>LOADER!$I$106:$I$107</xm:f>
          </x14:formula1>
          <xm:sqref>Y74:Y273 AJ74:BI273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BJ74:BJ273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workbookViewId="0">
      <selection activeCell="F22" sqref="F22"/>
    </sheetView>
  </sheetViews>
  <sheetFormatPr defaultColWidth="11.42578125" defaultRowHeight="15" x14ac:dyDescent="0.25"/>
  <cols>
    <col min="1" max="1" width="11.42578125" style="111"/>
    <col min="2" max="2" width="29.85546875" style="111" customWidth="1"/>
    <col min="3" max="3" width="12.5703125" style="111" customWidth="1"/>
    <col min="4" max="4" width="8.5703125" style="111" customWidth="1"/>
    <col min="5" max="5" width="11.140625" style="111" customWidth="1"/>
    <col min="6" max="6" width="11.42578125" style="111" customWidth="1"/>
    <col min="7" max="7" width="55.5703125" style="111" customWidth="1"/>
    <col min="8" max="8" width="46.5703125" style="111" customWidth="1"/>
    <col min="9" max="9" width="19.42578125" style="111" customWidth="1"/>
    <col min="10" max="16384" width="11.42578125" style="100"/>
  </cols>
  <sheetData>
    <row r="1" spans="1:9" ht="15.75" thickBot="1" x14ac:dyDescent="0.3">
      <c r="E1" s="378" t="s">
        <v>1953</v>
      </c>
      <c r="F1" s="378"/>
      <c r="G1" s="378"/>
    </row>
    <row r="2" spans="1:9" x14ac:dyDescent="0.25">
      <c r="A2" s="111" t="s">
        <v>1954</v>
      </c>
      <c r="C2" s="379">
        <f>NEW!$I$21</f>
        <v>0</v>
      </c>
      <c r="D2" s="380"/>
      <c r="E2" s="380"/>
      <c r="F2" s="380"/>
      <c r="G2" s="380"/>
      <c r="H2" s="381"/>
    </row>
    <row r="3" spans="1:9" ht="15.75" thickBot="1" x14ac:dyDescent="0.3">
      <c r="A3" s="111" t="s">
        <v>1955</v>
      </c>
      <c r="C3" s="382"/>
      <c r="D3" s="378"/>
      <c r="E3" s="378"/>
      <c r="F3" s="378"/>
      <c r="G3" s="378"/>
      <c r="H3" s="383"/>
    </row>
    <row r="5" spans="1:9" ht="15.75" thickBot="1" x14ac:dyDescent="0.3">
      <c r="A5" s="112" t="s">
        <v>1956</v>
      </c>
    </row>
    <row r="6" spans="1:9" s="101" customFormat="1" ht="69.75" customHeight="1" x14ac:dyDescent="0.2">
      <c r="A6" s="384" t="s">
        <v>1957</v>
      </c>
      <c r="B6" s="385"/>
      <c r="C6" s="113" t="s">
        <v>1958</v>
      </c>
      <c r="D6" s="113" t="s">
        <v>1959</v>
      </c>
      <c r="E6" s="114" t="s">
        <v>1960</v>
      </c>
      <c r="F6" s="384" t="s">
        <v>1961</v>
      </c>
      <c r="G6" s="385"/>
      <c r="H6" s="114" t="s">
        <v>1962</v>
      </c>
      <c r="I6" s="115" t="s">
        <v>1963</v>
      </c>
    </row>
    <row r="7" spans="1:9" s="101" customFormat="1" ht="51" customHeight="1" x14ac:dyDescent="0.2">
      <c r="A7" s="386" t="s">
        <v>1964</v>
      </c>
      <c r="B7" s="387"/>
      <c r="C7" s="116" t="s">
        <v>1965</v>
      </c>
      <c r="D7" s="117"/>
      <c r="E7" s="116" t="s">
        <v>1966</v>
      </c>
      <c r="F7" s="386" t="s">
        <v>1967</v>
      </c>
      <c r="G7" s="387"/>
      <c r="H7" s="118"/>
      <c r="I7" s="119"/>
    </row>
    <row r="8" spans="1:9" s="102" customFormat="1" x14ac:dyDescent="0.25">
      <c r="A8" s="372" t="s">
        <v>37</v>
      </c>
      <c r="B8" s="373"/>
      <c r="C8" s="120"/>
      <c r="D8" s="121" t="s">
        <v>1968</v>
      </c>
      <c r="E8" s="122" t="s">
        <v>1969</v>
      </c>
      <c r="F8" s="372" t="s">
        <v>1970</v>
      </c>
      <c r="G8" s="373"/>
      <c r="H8" s="121"/>
      <c r="I8" s="123"/>
    </row>
    <row r="9" spans="1:9" ht="77.25" thickBot="1" x14ac:dyDescent="0.3">
      <c r="A9" s="374"/>
      <c r="B9" s="375"/>
      <c r="C9" s="124"/>
      <c r="D9" s="125"/>
      <c r="E9" s="126" t="s">
        <v>1971</v>
      </c>
      <c r="F9" s="127" t="s">
        <v>1972</v>
      </c>
      <c r="G9" s="128" t="s">
        <v>1973</v>
      </c>
      <c r="H9" s="129"/>
      <c r="I9" s="130"/>
    </row>
    <row r="10" spans="1:9" ht="16.5" customHeight="1" x14ac:dyDescent="0.25">
      <c r="A10" s="376" t="str">
        <f>IF(ISBLANK(NEW!G74),"",NEW!G74)</f>
        <v/>
      </c>
      <c r="B10" s="377"/>
      <c r="C10" s="103" t="str">
        <f>IF(ISBLANK(NEW!H74),"",NEW!H74)</f>
        <v/>
      </c>
      <c r="D10" s="103" t="str">
        <f>IF(ISBLANK(NEW!I74),"",NEW!I74)</f>
        <v/>
      </c>
      <c r="E10" s="103" t="str">
        <f>IF(ISBLANK(NEW!J74),"",NEW!J74)</f>
        <v/>
      </c>
      <c r="F10" s="107" t="str">
        <f>IF(NEW!BJ74=LOADER!$I$123,"YES","NO")</f>
        <v>NO</v>
      </c>
      <c r="G10" s="107" t="str">
        <f>IF(NEW!BJ74=LOADER!$I$123,LOADER!$H$123,IF(NEW!BJ74=LOADER!$I$124,LOADER!$H$124,IF(NEW!BJ74=LOADER!$I$125,LOADER!$H$125,IF(NEW!BJ74=LOADER!$I$126,LOADER!$H$126,IF(NEW!BJ74=LOADER!$I$127,LOADER!$H$127,IF(NEW!BJ74=LOADER!$I$128,LOADER!$H$128,IF(NEW!BJ74=LOADER!$I$129,LOADER!$H$129,IF(NEW!BJ74=LOADER!$I$130,LOADER!$H$130,IF(NEW!BJ74=LOADER!$I$131,LOADER!$H$131,"0")))))))))</f>
        <v>0</v>
      </c>
      <c r="H10" s="104"/>
      <c r="I10" s="105" t="s">
        <v>2237</v>
      </c>
    </row>
    <row r="11" spans="1:9" ht="16.5" customHeight="1" x14ac:dyDescent="0.25">
      <c r="A11" s="368" t="str">
        <f>IF(ISBLANK(NEW!G75),"",NEW!G75)</f>
        <v/>
      </c>
      <c r="B11" s="369"/>
      <c r="C11" s="106" t="str">
        <f>IF(ISBLANK(NEW!H75),"",NEW!H75)</f>
        <v/>
      </c>
      <c r="D11" s="106" t="str">
        <f>IF(ISBLANK(NEW!I75),"",NEW!I75)</f>
        <v/>
      </c>
      <c r="E11" s="106" t="str">
        <f>IF(ISBLANK(NEW!J75),"",NEW!J75)</f>
        <v/>
      </c>
      <c r="F11" s="107" t="str">
        <f>IF(NEW!BJ75=LOADER!$I$123,"YES","NO")</f>
        <v>NO</v>
      </c>
      <c r="G11" s="107" t="str">
        <f>IF(NEW!BJ75=LOADER!$I$123,LOADER!$H$123,IF(NEW!BJ75=LOADER!$I$124,LOADER!$H$124,IF(NEW!BJ75=LOADER!$I$125,LOADER!$H$125,IF(NEW!BJ75=LOADER!$I$126,LOADER!$H$126,IF(NEW!BJ75=LOADER!$I$127,LOADER!$H$127,IF(NEW!BJ75=LOADER!$I$128,LOADER!$H$128,IF(NEW!BJ75=LOADER!$I$129,LOADER!$H$129,IF(NEW!BJ75=LOADER!$I$130,LOADER!$H$130,IF(NEW!BJ75=LOADER!$I$131,LOADER!$H$131,"0")))))))))</f>
        <v>0</v>
      </c>
      <c r="H11" s="107"/>
      <c r="I11" s="108" t="s">
        <v>2237</v>
      </c>
    </row>
    <row r="12" spans="1:9" ht="16.5" customHeight="1" x14ac:dyDescent="0.25">
      <c r="A12" s="368" t="str">
        <f>IF(ISBLANK(NEW!G76),"",NEW!G76)</f>
        <v/>
      </c>
      <c r="B12" s="369"/>
      <c r="C12" s="106" t="str">
        <f>IF(ISBLANK(NEW!H76),"",NEW!H76)</f>
        <v/>
      </c>
      <c r="D12" s="106" t="str">
        <f>IF(ISBLANK(NEW!I76),"",NEW!I76)</f>
        <v/>
      </c>
      <c r="E12" s="106" t="str">
        <f>IF(ISBLANK(NEW!J76),"",NEW!J76)</f>
        <v/>
      </c>
      <c r="F12" s="107" t="str">
        <f>IF(NEW!BJ76=LOADER!$I$123,"YES","NO")</f>
        <v>NO</v>
      </c>
      <c r="G12" s="107" t="str">
        <f>IF(NEW!BJ76=LOADER!$I$123,LOADER!$H$123,IF(NEW!BJ76=LOADER!$I$124,LOADER!$H$124,IF(NEW!BJ76=LOADER!$I$125,LOADER!$H$125,IF(NEW!BJ76=LOADER!$I$126,LOADER!$H$126,IF(NEW!BJ76=LOADER!$I$127,LOADER!$H$127,IF(NEW!BJ76=LOADER!$I$128,LOADER!$H$128,IF(NEW!BJ76=LOADER!$I$129,LOADER!$H$129,IF(NEW!BJ76=LOADER!$I$130,LOADER!$H$130,IF(NEW!BJ76=LOADER!$I$131,LOADER!$H$131,"0")))))))))</f>
        <v>0</v>
      </c>
      <c r="H12" s="107"/>
      <c r="I12" s="108" t="s">
        <v>2237</v>
      </c>
    </row>
    <row r="13" spans="1:9" ht="16.5" customHeight="1" x14ac:dyDescent="0.25">
      <c r="A13" s="368" t="str">
        <f>IF(ISBLANK(NEW!G77),"",NEW!G77)</f>
        <v/>
      </c>
      <c r="B13" s="369"/>
      <c r="C13" s="106" t="str">
        <f>IF(ISBLANK(NEW!H77),"",NEW!H77)</f>
        <v/>
      </c>
      <c r="D13" s="106" t="str">
        <f>IF(ISBLANK(NEW!I77),"",NEW!I77)</f>
        <v/>
      </c>
      <c r="E13" s="106" t="str">
        <f>IF(ISBLANK(NEW!J77),"",NEW!J77)</f>
        <v/>
      </c>
      <c r="F13" s="107" t="str">
        <f>IF(NEW!BJ77=LOADER!$I$123,"YES","NO")</f>
        <v>NO</v>
      </c>
      <c r="G13" s="107" t="str">
        <f>IF(NEW!BJ77=LOADER!$I$123,LOADER!$H$123,IF(NEW!BJ77=LOADER!$I$124,LOADER!$H$124,IF(NEW!BJ77=LOADER!$I$125,LOADER!$H$125,IF(NEW!BJ77=LOADER!$I$126,LOADER!$H$126,IF(NEW!BJ77=LOADER!$I$127,LOADER!$H$127,IF(NEW!BJ77=LOADER!$I$128,LOADER!$H$128,IF(NEW!BJ77=LOADER!$I$129,LOADER!$H$129,IF(NEW!BJ77=LOADER!$I$130,LOADER!$H$130,IF(NEW!BJ77=LOADER!$I$131,LOADER!$H$131,"0")))))))))</f>
        <v>0</v>
      </c>
      <c r="H13" s="107"/>
      <c r="I13" s="108" t="s">
        <v>2237</v>
      </c>
    </row>
    <row r="14" spans="1:9" ht="16.5" customHeight="1" x14ac:dyDescent="0.25">
      <c r="A14" s="368" t="str">
        <f>IF(ISBLANK(NEW!G78),"",NEW!G78)</f>
        <v/>
      </c>
      <c r="B14" s="369"/>
      <c r="C14" s="106" t="str">
        <f>IF(ISBLANK(NEW!H78),"",NEW!H78)</f>
        <v/>
      </c>
      <c r="D14" s="106" t="str">
        <f>IF(ISBLANK(NEW!I78),"",NEW!I78)</f>
        <v/>
      </c>
      <c r="E14" s="106" t="str">
        <f>IF(ISBLANK(NEW!J78),"",NEW!J78)</f>
        <v/>
      </c>
      <c r="F14" s="107" t="str">
        <f>IF(NEW!BJ78=LOADER!$I$123,"YES","NO")</f>
        <v>NO</v>
      </c>
      <c r="G14" s="107" t="str">
        <f>IF(NEW!BJ78=LOADER!$I$123,LOADER!$H$123,IF(NEW!BJ78=LOADER!$I$124,LOADER!$H$124,IF(NEW!BJ78=LOADER!$I$125,LOADER!$H$125,IF(NEW!BJ78=LOADER!$I$126,LOADER!$H$126,IF(NEW!BJ78=LOADER!$I$127,LOADER!$H$127,IF(NEW!BJ78=LOADER!$I$128,LOADER!$H$128,IF(NEW!BJ78=LOADER!$I$129,LOADER!$H$129,IF(NEW!BJ78=LOADER!$I$130,LOADER!$H$130,IF(NEW!BJ78=LOADER!$I$131,LOADER!$H$131,"0")))))))))</f>
        <v>0</v>
      </c>
      <c r="H14" s="107"/>
      <c r="I14" s="108" t="s">
        <v>2237</v>
      </c>
    </row>
    <row r="15" spans="1:9" ht="16.5" customHeight="1" x14ac:dyDescent="0.25">
      <c r="A15" s="368" t="str">
        <f>IF(ISBLANK(NEW!G79),"",NEW!G79)</f>
        <v/>
      </c>
      <c r="B15" s="369"/>
      <c r="C15" s="106" t="str">
        <f>IF(ISBLANK(NEW!H79),"",NEW!H79)</f>
        <v/>
      </c>
      <c r="D15" s="106" t="str">
        <f>IF(ISBLANK(NEW!I79),"",NEW!I79)</f>
        <v/>
      </c>
      <c r="E15" s="106" t="str">
        <f>IF(ISBLANK(NEW!J79),"",NEW!J79)</f>
        <v/>
      </c>
      <c r="F15" s="107" t="str">
        <f>IF(NEW!BJ79=LOADER!$I$123,"YES","NO")</f>
        <v>NO</v>
      </c>
      <c r="G15" s="107" t="str">
        <f>IF(NEW!BJ79=LOADER!$I$123,LOADER!$H$123,IF(NEW!BJ79=LOADER!$I$124,LOADER!$H$124,IF(NEW!BJ79=LOADER!$I$125,LOADER!$H$125,IF(NEW!BJ79=LOADER!$I$126,LOADER!$H$126,IF(NEW!BJ79=LOADER!$I$127,LOADER!$H$127,IF(NEW!BJ79=LOADER!$I$128,LOADER!$H$128,IF(NEW!BJ79=LOADER!$I$129,LOADER!$H$129,IF(NEW!BJ79=LOADER!$I$130,LOADER!$H$130,IF(NEW!BJ79=LOADER!$I$131,LOADER!$H$131,"0")))))))))</f>
        <v>0</v>
      </c>
      <c r="H15" s="107"/>
      <c r="I15" s="108" t="s">
        <v>2237</v>
      </c>
    </row>
    <row r="16" spans="1:9" ht="16.5" customHeight="1" x14ac:dyDescent="0.25">
      <c r="A16" s="368" t="str">
        <f>IF(ISBLANK(NEW!G80),"",NEW!G80)</f>
        <v/>
      </c>
      <c r="B16" s="369"/>
      <c r="C16" s="106" t="str">
        <f>IF(ISBLANK(NEW!H80),"",NEW!H80)</f>
        <v/>
      </c>
      <c r="D16" s="106" t="str">
        <f>IF(ISBLANK(NEW!I80),"",NEW!I80)</f>
        <v/>
      </c>
      <c r="E16" s="106" t="str">
        <f>IF(ISBLANK(NEW!J80),"",NEW!J80)</f>
        <v/>
      </c>
      <c r="F16" s="107" t="str">
        <f>IF(NEW!BJ80=LOADER!$I$123,"YES","NO")</f>
        <v>NO</v>
      </c>
      <c r="G16" s="107" t="str">
        <f>IF(NEW!BJ80=LOADER!$I$123,LOADER!$H$123,IF(NEW!BJ80=LOADER!$I$124,LOADER!$H$124,IF(NEW!BJ80=LOADER!$I$125,LOADER!$H$125,IF(NEW!BJ80=LOADER!$I$126,LOADER!$H$126,IF(NEW!BJ80=LOADER!$I$127,LOADER!$H$127,IF(NEW!BJ80=LOADER!$I$128,LOADER!$H$128,IF(NEW!BJ80=LOADER!$I$129,LOADER!$H$129,IF(NEW!BJ80=LOADER!$I$130,LOADER!$H$130,IF(NEW!BJ80=LOADER!$I$131,LOADER!$H$131,"0")))))))))</f>
        <v>0</v>
      </c>
      <c r="H16" s="107"/>
      <c r="I16" s="108" t="s">
        <v>2237</v>
      </c>
    </row>
    <row r="17" spans="1:9" ht="16.5" customHeight="1" x14ac:dyDescent="0.25">
      <c r="A17" s="368" t="str">
        <f>IF(ISBLANK(NEW!G81),"",NEW!G81)</f>
        <v/>
      </c>
      <c r="B17" s="369"/>
      <c r="C17" s="106" t="str">
        <f>IF(ISBLANK(NEW!H81),"",NEW!H81)</f>
        <v/>
      </c>
      <c r="D17" s="106" t="str">
        <f>IF(ISBLANK(NEW!I81),"",NEW!I81)</f>
        <v/>
      </c>
      <c r="E17" s="106" t="str">
        <f>IF(ISBLANK(NEW!J81),"",NEW!J81)</f>
        <v/>
      </c>
      <c r="F17" s="107" t="str">
        <f>IF(NEW!BJ81=LOADER!$I$123,"YES","NO")</f>
        <v>NO</v>
      </c>
      <c r="G17" s="107" t="str">
        <f>IF(NEW!BJ81=LOADER!$I$123,LOADER!$H$123,IF(NEW!BJ81=LOADER!$I$124,LOADER!$H$124,IF(NEW!BJ81=LOADER!$I$125,LOADER!$H$125,IF(NEW!BJ81=LOADER!$I$126,LOADER!$H$126,IF(NEW!BJ81=LOADER!$I$127,LOADER!$H$127,IF(NEW!BJ81=LOADER!$I$128,LOADER!$H$128,IF(NEW!BJ81=LOADER!$I$129,LOADER!$H$129,IF(NEW!BJ81=LOADER!$I$130,LOADER!$H$130,IF(NEW!BJ81=LOADER!$I$131,LOADER!$H$131,"0")))))))))</f>
        <v>0</v>
      </c>
      <c r="H17" s="107"/>
      <c r="I17" s="108" t="s">
        <v>2237</v>
      </c>
    </row>
    <row r="18" spans="1:9" ht="16.5" customHeight="1" x14ac:dyDescent="0.25">
      <c r="A18" s="368" t="str">
        <f>IF(ISBLANK(NEW!G82),"",NEW!G82)</f>
        <v/>
      </c>
      <c r="B18" s="369"/>
      <c r="C18" s="106" t="str">
        <f>IF(ISBLANK(NEW!H82),"",NEW!H82)</f>
        <v/>
      </c>
      <c r="D18" s="106" t="str">
        <f>IF(ISBLANK(NEW!I82),"",NEW!I82)</f>
        <v/>
      </c>
      <c r="E18" s="106" t="str">
        <f>IF(ISBLANK(NEW!J82),"",NEW!J82)</f>
        <v/>
      </c>
      <c r="F18" s="107" t="str">
        <f>IF(NEW!BJ82=LOADER!$I$123,"YES","NO")</f>
        <v>NO</v>
      </c>
      <c r="G18" s="107" t="str">
        <f>IF(NEW!BJ82=LOADER!$I$123,LOADER!$H$123,IF(NEW!BJ82=LOADER!$I$124,LOADER!$H$124,IF(NEW!BJ82=LOADER!$I$125,LOADER!$H$125,IF(NEW!BJ82=LOADER!$I$126,LOADER!$H$126,IF(NEW!BJ82=LOADER!$I$127,LOADER!$H$127,IF(NEW!BJ82=LOADER!$I$128,LOADER!$H$128,IF(NEW!BJ82=LOADER!$I$129,LOADER!$H$129,IF(NEW!BJ82=LOADER!$I$130,LOADER!$H$130,IF(NEW!BJ82=LOADER!$I$131,LOADER!$H$131,"0")))))))))</f>
        <v>0</v>
      </c>
      <c r="H18" s="107"/>
      <c r="I18" s="108" t="s">
        <v>2237</v>
      </c>
    </row>
    <row r="19" spans="1:9" ht="16.5" customHeight="1" x14ac:dyDescent="0.25">
      <c r="A19" s="368" t="str">
        <f>IF(ISBLANK(NEW!G83),"",NEW!G83)</f>
        <v/>
      </c>
      <c r="B19" s="369"/>
      <c r="C19" s="106" t="str">
        <f>IF(ISBLANK(NEW!H83),"",NEW!H83)</f>
        <v/>
      </c>
      <c r="D19" s="106" t="str">
        <f>IF(ISBLANK(NEW!I83),"",NEW!I83)</f>
        <v/>
      </c>
      <c r="E19" s="106" t="str">
        <f>IF(ISBLANK(NEW!J83),"",NEW!J83)</f>
        <v/>
      </c>
      <c r="F19" s="107" t="str">
        <f>IF(NEW!BJ83=LOADER!$I$123,"YES","NO")</f>
        <v>NO</v>
      </c>
      <c r="G19" s="107" t="str">
        <f>IF(NEW!BJ83=LOADER!$I$123,LOADER!$H$123,IF(NEW!BJ83=LOADER!$I$124,LOADER!$H$124,IF(NEW!BJ83=LOADER!$I$125,LOADER!$H$125,IF(NEW!BJ83=LOADER!$I$126,LOADER!$H$126,IF(NEW!BJ83=LOADER!$I$127,LOADER!$H$127,IF(NEW!BJ83=LOADER!$I$128,LOADER!$H$128,IF(NEW!BJ83=LOADER!$I$129,LOADER!$H$129,IF(NEW!BJ83=LOADER!$I$130,LOADER!$H$130,IF(NEW!BJ83=LOADER!$I$131,LOADER!$H$131,"0")))))))))</f>
        <v>0</v>
      </c>
      <c r="H19" s="107"/>
      <c r="I19" s="108" t="s">
        <v>2237</v>
      </c>
    </row>
    <row r="20" spans="1:9" ht="16.5" customHeight="1" x14ac:dyDescent="0.25">
      <c r="A20" s="368" t="str">
        <f>IF(ISBLANK(NEW!G84),"",NEW!G84)</f>
        <v/>
      </c>
      <c r="B20" s="369"/>
      <c r="C20" s="106" t="str">
        <f>IF(ISBLANK(NEW!H84),"",NEW!H84)</f>
        <v/>
      </c>
      <c r="D20" s="106" t="str">
        <f>IF(ISBLANK(NEW!I84),"",NEW!I84)</f>
        <v/>
      </c>
      <c r="E20" s="106" t="str">
        <f>IF(ISBLANK(NEW!J84),"",NEW!J84)</f>
        <v/>
      </c>
      <c r="F20" s="107" t="str">
        <f>IF(NEW!BJ84=LOADER!$I$123,"YES","NO")</f>
        <v>NO</v>
      </c>
      <c r="G20" s="107" t="str">
        <f>IF(NEW!BJ84=LOADER!$I$123,LOADER!$H$123,IF(NEW!BJ84=LOADER!$I$124,LOADER!$H$124,IF(NEW!BJ84=LOADER!$I$125,LOADER!$H$125,IF(NEW!BJ84=LOADER!$I$126,LOADER!$H$126,IF(NEW!BJ84=LOADER!$I$127,LOADER!$H$127,IF(NEW!BJ84=LOADER!$I$128,LOADER!$H$128,IF(NEW!BJ84=LOADER!$I$129,LOADER!$H$129,IF(NEW!BJ84=LOADER!$I$130,LOADER!$H$130,IF(NEW!BJ84=LOADER!$I$131,LOADER!$H$131,"0")))))))))</f>
        <v>0</v>
      </c>
      <c r="H20" s="107"/>
      <c r="I20" s="108" t="s">
        <v>2237</v>
      </c>
    </row>
    <row r="21" spans="1:9" ht="16.5" customHeight="1" x14ac:dyDescent="0.25">
      <c r="A21" s="368" t="str">
        <f>IF(ISBLANK(NEW!G85),"",NEW!G85)</f>
        <v/>
      </c>
      <c r="B21" s="369"/>
      <c r="C21" s="106" t="str">
        <f>IF(ISBLANK(NEW!H85),"",NEW!H85)</f>
        <v/>
      </c>
      <c r="D21" s="106" t="str">
        <f>IF(ISBLANK(NEW!I85),"",NEW!I85)</f>
        <v/>
      </c>
      <c r="E21" s="106" t="str">
        <f>IF(ISBLANK(NEW!J85),"",NEW!J85)</f>
        <v/>
      </c>
      <c r="F21" s="107" t="str">
        <f>IF(NEW!BJ85=LOADER!$I$123,"YES","NO")</f>
        <v>NO</v>
      </c>
      <c r="G21" s="107" t="str">
        <f>IF(NEW!BJ85=LOADER!$I$123,LOADER!$H$123,IF(NEW!BJ85=LOADER!$I$124,LOADER!$H$124,IF(NEW!BJ85=LOADER!$I$125,LOADER!$H$125,IF(NEW!BJ85=LOADER!$I$126,LOADER!$H$126,IF(NEW!BJ85=LOADER!$I$127,LOADER!$H$127,IF(NEW!BJ85=LOADER!$I$128,LOADER!$H$128,IF(NEW!BJ85=LOADER!$I$129,LOADER!$H$129,IF(NEW!BJ85=LOADER!$I$130,LOADER!$H$130,IF(NEW!BJ85=LOADER!$I$131,LOADER!$H$131,"0")))))))))</f>
        <v>0</v>
      </c>
      <c r="H21" s="107"/>
      <c r="I21" s="108" t="s">
        <v>2237</v>
      </c>
    </row>
    <row r="22" spans="1:9" ht="16.5" customHeight="1" x14ac:dyDescent="0.25">
      <c r="A22" s="368" t="str">
        <f>IF(ISBLANK(NEW!G86),"",NEW!G86)</f>
        <v/>
      </c>
      <c r="B22" s="369"/>
      <c r="C22" s="106" t="str">
        <f>IF(ISBLANK(NEW!H86),"",NEW!H86)</f>
        <v/>
      </c>
      <c r="D22" s="106" t="str">
        <f>IF(ISBLANK(NEW!I86),"",NEW!I86)</f>
        <v/>
      </c>
      <c r="E22" s="106" t="str">
        <f>IF(ISBLANK(NEW!J86),"",NEW!J86)</f>
        <v/>
      </c>
      <c r="F22" s="107" t="str">
        <f>IF(NEW!BJ86=LOADER!$I$123,"YES","NO")</f>
        <v>NO</v>
      </c>
      <c r="G22" s="107" t="str">
        <f>IF(NEW!BJ86=LOADER!$I$123,LOADER!$H$123,IF(NEW!BJ86=LOADER!$I$124,LOADER!$H$124,IF(NEW!BJ86=LOADER!$I$125,LOADER!$H$125,IF(NEW!BJ86=LOADER!$I$126,LOADER!$H$126,IF(NEW!BJ86=LOADER!$I$127,LOADER!$H$127,IF(NEW!BJ86=LOADER!$I$128,LOADER!$H$128,IF(NEW!BJ86=LOADER!$I$129,LOADER!$H$129,IF(NEW!BJ86=LOADER!$I$130,LOADER!$H$130,IF(NEW!BJ86=LOADER!$I$131,LOADER!$H$131,"0")))))))))</f>
        <v>0</v>
      </c>
      <c r="H22" s="107"/>
      <c r="I22" s="108" t="s">
        <v>2237</v>
      </c>
    </row>
    <row r="23" spans="1:9" ht="16.5" customHeight="1" x14ac:dyDescent="0.25">
      <c r="A23" s="368" t="str">
        <f>IF(ISBLANK(NEW!G87),"",NEW!G87)</f>
        <v/>
      </c>
      <c r="B23" s="369"/>
      <c r="C23" s="106" t="str">
        <f>IF(ISBLANK(NEW!H87),"",NEW!H87)</f>
        <v/>
      </c>
      <c r="D23" s="106" t="str">
        <f>IF(ISBLANK(NEW!I87),"",NEW!I87)</f>
        <v/>
      </c>
      <c r="E23" s="106" t="str">
        <f>IF(ISBLANK(NEW!J87),"",NEW!J87)</f>
        <v/>
      </c>
      <c r="F23" s="107" t="str">
        <f>IF(NEW!BJ87=LOADER!$I$123,"YES","NO")</f>
        <v>NO</v>
      </c>
      <c r="G23" s="107" t="str">
        <f>IF(NEW!BJ87=LOADER!$I$123,LOADER!$H$123,IF(NEW!BJ87=LOADER!$I$124,LOADER!$H$124,IF(NEW!BJ87=LOADER!$I$125,LOADER!$H$125,IF(NEW!BJ87=LOADER!$I$126,LOADER!$H$126,IF(NEW!BJ87=LOADER!$I$127,LOADER!$H$127,IF(NEW!BJ87=LOADER!$I$128,LOADER!$H$128,IF(NEW!BJ87=LOADER!$I$129,LOADER!$H$129,IF(NEW!BJ87=LOADER!$I$130,LOADER!$H$130,IF(NEW!BJ87=LOADER!$I$131,LOADER!$H$131,"0")))))))))</f>
        <v>0</v>
      </c>
      <c r="H23" s="107"/>
      <c r="I23" s="108" t="s">
        <v>2237</v>
      </c>
    </row>
    <row r="24" spans="1:9" x14ac:dyDescent="0.25">
      <c r="A24" s="368" t="str">
        <f>IF(ISBLANK(NEW!G88),"",NEW!G88)</f>
        <v/>
      </c>
      <c r="B24" s="369"/>
      <c r="C24" s="106" t="str">
        <f>IF(ISBLANK(NEW!H88),"",NEW!H88)</f>
        <v/>
      </c>
      <c r="D24" s="106" t="str">
        <f>IF(ISBLANK(NEW!I88),"",NEW!I88)</f>
        <v/>
      </c>
      <c r="E24" s="106" t="str">
        <f>IF(ISBLANK(NEW!J88),"",NEW!J88)</f>
        <v/>
      </c>
      <c r="F24" s="107" t="str">
        <f>IF(NEW!BJ88=LOADER!$I$123,"YES","NO")</f>
        <v>NO</v>
      </c>
      <c r="G24" s="107" t="str">
        <f>IF(NEW!BJ88=LOADER!$I$123,LOADER!$H$123,IF(NEW!BJ88=LOADER!$I$124,LOADER!$H$124,IF(NEW!BJ88=LOADER!$I$125,LOADER!$H$125,IF(NEW!BJ88=LOADER!$I$126,LOADER!$H$126,IF(NEW!BJ88=LOADER!$I$127,LOADER!$H$127,IF(NEW!BJ88=LOADER!$I$128,LOADER!$H$128,IF(NEW!BJ88=LOADER!$I$129,LOADER!$H$129,IF(NEW!BJ88=LOADER!$I$130,LOADER!$H$130,IF(NEW!BJ88=LOADER!$I$131,LOADER!$H$131,"0")))))))))</f>
        <v>0</v>
      </c>
      <c r="H24" s="107"/>
      <c r="I24" s="108" t="s">
        <v>2237</v>
      </c>
    </row>
    <row r="25" spans="1:9" ht="15.75" customHeight="1" x14ac:dyDescent="0.25">
      <c r="A25" s="368" t="str">
        <f>IF(ISBLANK(NEW!G89),"",NEW!G89)</f>
        <v/>
      </c>
      <c r="B25" s="369"/>
      <c r="C25" s="106" t="str">
        <f>IF(ISBLANK(NEW!H89),"",NEW!H89)</f>
        <v/>
      </c>
      <c r="D25" s="106" t="str">
        <f>IF(ISBLANK(NEW!I89),"",NEW!I89)</f>
        <v/>
      </c>
      <c r="E25" s="106" t="str">
        <f>IF(ISBLANK(NEW!J89),"",NEW!J89)</f>
        <v/>
      </c>
      <c r="F25" s="107" t="str">
        <f>IF(NEW!BJ89=LOADER!$I$123,"YES","NO")</f>
        <v>NO</v>
      </c>
      <c r="G25" s="107" t="str">
        <f>IF(NEW!BJ89=LOADER!$I$123,LOADER!$H$123,IF(NEW!BJ89=LOADER!$I$124,LOADER!$H$124,IF(NEW!BJ89=LOADER!$I$125,LOADER!$H$125,IF(NEW!BJ89=LOADER!$I$126,LOADER!$H$126,IF(NEW!BJ89=LOADER!$I$127,LOADER!$H$127,IF(NEW!BJ89=LOADER!$I$128,LOADER!$H$128,IF(NEW!BJ89=LOADER!$I$129,LOADER!$H$129,IF(NEW!BJ89=LOADER!$I$130,LOADER!$H$130,IF(NEW!BJ89=LOADER!$I$131,LOADER!$H$131,"0")))))))))</f>
        <v>0</v>
      </c>
      <c r="H25" s="107"/>
      <c r="I25" s="108" t="s">
        <v>2237</v>
      </c>
    </row>
    <row r="26" spans="1:9" x14ac:dyDescent="0.25">
      <c r="A26" s="368" t="str">
        <f>IF(ISBLANK(NEW!G90),"",NEW!G90)</f>
        <v/>
      </c>
      <c r="B26" s="369"/>
      <c r="C26" s="106" t="str">
        <f>IF(ISBLANK(NEW!H90),"",NEW!H90)</f>
        <v/>
      </c>
      <c r="D26" s="106" t="str">
        <f>IF(ISBLANK(NEW!I90),"",NEW!I90)</f>
        <v/>
      </c>
      <c r="E26" s="106" t="str">
        <f>IF(ISBLANK(NEW!J90),"",NEW!J90)</f>
        <v/>
      </c>
      <c r="F26" s="107" t="str">
        <f>IF(NEW!BJ90=LOADER!$I$123,"YES","NO")</f>
        <v>NO</v>
      </c>
      <c r="G26" s="107" t="str">
        <f>IF(NEW!BJ90=LOADER!$I$123,LOADER!$H$123,IF(NEW!BJ90=LOADER!$I$124,LOADER!$H$124,IF(NEW!BJ90=LOADER!$I$125,LOADER!$H$125,IF(NEW!BJ90=LOADER!$I$126,LOADER!$H$126,IF(NEW!BJ90=LOADER!$I$127,LOADER!$H$127,IF(NEW!BJ90=LOADER!$I$128,LOADER!$H$128,IF(NEW!BJ90=LOADER!$I$129,LOADER!$H$129,IF(NEW!BJ90=LOADER!$I$130,LOADER!$H$130,IF(NEW!BJ90=LOADER!$I$131,LOADER!$H$131,"0")))))))))</f>
        <v>0</v>
      </c>
      <c r="H26" s="107"/>
      <c r="I26" s="108" t="s">
        <v>2237</v>
      </c>
    </row>
    <row r="27" spans="1:9" x14ac:dyDescent="0.25">
      <c r="A27" s="368" t="str">
        <f>IF(ISBLANK(NEW!G91),"",NEW!G91)</f>
        <v/>
      </c>
      <c r="B27" s="369"/>
      <c r="C27" s="106" t="str">
        <f>IF(ISBLANK(NEW!H91),"",NEW!H91)</f>
        <v/>
      </c>
      <c r="D27" s="106" t="str">
        <f>IF(ISBLANK(NEW!I91),"",NEW!I91)</f>
        <v/>
      </c>
      <c r="E27" s="106" t="str">
        <f>IF(ISBLANK(NEW!J91),"",NEW!J91)</f>
        <v/>
      </c>
      <c r="F27" s="107" t="str">
        <f>IF(NEW!BJ91=LOADER!$I$123,"YES","NO")</f>
        <v>NO</v>
      </c>
      <c r="G27" s="107" t="str">
        <f>IF(NEW!BJ91=LOADER!$I$123,LOADER!$H$123,IF(NEW!BJ91=LOADER!$I$124,LOADER!$H$124,IF(NEW!BJ91=LOADER!$I$125,LOADER!$H$125,IF(NEW!BJ91=LOADER!$I$126,LOADER!$H$126,IF(NEW!BJ91=LOADER!$I$127,LOADER!$H$127,IF(NEW!BJ91=LOADER!$I$128,LOADER!$H$128,IF(NEW!BJ91=LOADER!$I$129,LOADER!$H$129,IF(NEW!BJ91=LOADER!$I$130,LOADER!$H$130,IF(NEW!BJ91=LOADER!$I$131,LOADER!$H$131,"0")))))))))</f>
        <v>0</v>
      </c>
      <c r="H27" s="107"/>
      <c r="I27" s="108" t="s">
        <v>2237</v>
      </c>
    </row>
    <row r="28" spans="1:9" x14ac:dyDescent="0.25">
      <c r="A28" s="368" t="str">
        <f>IF(ISBLANK(NEW!G92),"",NEW!G92)</f>
        <v/>
      </c>
      <c r="B28" s="369"/>
      <c r="C28" s="106" t="str">
        <f>IF(ISBLANK(NEW!H92),"",NEW!H92)</f>
        <v/>
      </c>
      <c r="D28" s="106" t="str">
        <f>IF(ISBLANK(NEW!I92),"",NEW!I92)</f>
        <v/>
      </c>
      <c r="E28" s="106" t="str">
        <f>IF(ISBLANK(NEW!J92),"",NEW!J92)</f>
        <v/>
      </c>
      <c r="F28" s="107" t="str">
        <f>IF(NEW!BJ92=LOADER!$I$123,"YES","NO")</f>
        <v>NO</v>
      </c>
      <c r="G28" s="107" t="str">
        <f>IF(NEW!BJ92=LOADER!$I$123,LOADER!$H$123,IF(NEW!BJ92=LOADER!$I$124,LOADER!$H$124,IF(NEW!BJ92=LOADER!$I$125,LOADER!$H$125,IF(NEW!BJ92=LOADER!$I$126,LOADER!$H$126,IF(NEW!BJ92=LOADER!$I$127,LOADER!$H$127,IF(NEW!BJ92=LOADER!$I$128,LOADER!$H$128,IF(NEW!BJ92=LOADER!$I$129,LOADER!$H$129,IF(NEW!BJ92=LOADER!$I$130,LOADER!$H$130,IF(NEW!BJ92=LOADER!$I$131,LOADER!$H$131,"0")))))))))</f>
        <v>0</v>
      </c>
      <c r="H28" s="107"/>
      <c r="I28" s="108" t="s">
        <v>2237</v>
      </c>
    </row>
    <row r="29" spans="1:9" x14ac:dyDescent="0.25">
      <c r="A29" s="368" t="str">
        <f>IF(ISBLANK(NEW!G93),"",NEW!G93)</f>
        <v/>
      </c>
      <c r="B29" s="369"/>
      <c r="C29" s="106" t="str">
        <f>IF(ISBLANK(NEW!H93),"",NEW!H93)</f>
        <v/>
      </c>
      <c r="D29" s="106" t="str">
        <f>IF(ISBLANK(NEW!I93),"",NEW!I93)</f>
        <v/>
      </c>
      <c r="E29" s="106" t="str">
        <f>IF(ISBLANK(NEW!J93),"",NEW!J93)</f>
        <v/>
      </c>
      <c r="F29" s="107" t="str">
        <f>IF(NEW!BJ93=LOADER!$I$123,"YES","NO")</f>
        <v>NO</v>
      </c>
      <c r="G29" s="107" t="str">
        <f>IF(NEW!BJ93=LOADER!$I$123,LOADER!$H$123,IF(NEW!BJ93=LOADER!$I$124,LOADER!$H$124,IF(NEW!BJ93=LOADER!$I$125,LOADER!$H$125,IF(NEW!BJ93=LOADER!$I$126,LOADER!$H$126,IF(NEW!BJ93=LOADER!$I$127,LOADER!$H$127,IF(NEW!BJ93=LOADER!$I$128,LOADER!$H$128,IF(NEW!BJ93=LOADER!$I$129,LOADER!$H$129,IF(NEW!BJ93=LOADER!$I$130,LOADER!$H$130,IF(NEW!BJ93=LOADER!$I$131,LOADER!$H$131,"0")))))))))</f>
        <v>0</v>
      </c>
      <c r="H29" s="107"/>
      <c r="I29" s="108" t="s">
        <v>2237</v>
      </c>
    </row>
    <row r="30" spans="1:9" x14ac:dyDescent="0.25">
      <c r="A30" s="368" t="str">
        <f>IF(ISBLANK(NEW!G94),"",NEW!G94)</f>
        <v/>
      </c>
      <c r="B30" s="369"/>
      <c r="C30" s="106" t="str">
        <f>IF(ISBLANK(NEW!H94),"",NEW!H94)</f>
        <v/>
      </c>
      <c r="D30" s="106" t="str">
        <f>IF(ISBLANK(NEW!I94),"",NEW!I94)</f>
        <v/>
      </c>
      <c r="E30" s="106" t="str">
        <f>IF(ISBLANK(NEW!J94),"",NEW!J94)</f>
        <v/>
      </c>
      <c r="F30" s="107" t="str">
        <f>IF(NEW!BJ94=LOADER!$I$123,"YES","NO")</f>
        <v>NO</v>
      </c>
      <c r="G30" s="107" t="str">
        <f>IF(NEW!BJ94=LOADER!$I$123,LOADER!$H$123,IF(NEW!BJ94=LOADER!$I$124,LOADER!$H$124,IF(NEW!BJ94=LOADER!$I$125,LOADER!$H$125,IF(NEW!BJ94=LOADER!$I$126,LOADER!$H$126,IF(NEW!BJ94=LOADER!$I$127,LOADER!$H$127,IF(NEW!BJ94=LOADER!$I$128,LOADER!$H$128,IF(NEW!BJ94=LOADER!$I$129,LOADER!$H$129,IF(NEW!BJ94=LOADER!$I$130,LOADER!$H$130,IF(NEW!BJ94=LOADER!$I$131,LOADER!$H$131,"0")))))))))</f>
        <v>0</v>
      </c>
      <c r="H30" s="107"/>
      <c r="I30" s="108" t="s">
        <v>2237</v>
      </c>
    </row>
    <row r="31" spans="1:9" x14ac:dyDescent="0.25">
      <c r="A31" s="368" t="str">
        <f>IF(ISBLANK(NEW!G95),"",NEW!G95)</f>
        <v/>
      </c>
      <c r="B31" s="369"/>
      <c r="C31" s="106" t="str">
        <f>IF(ISBLANK(NEW!H95),"",NEW!H95)</f>
        <v/>
      </c>
      <c r="D31" s="106" t="str">
        <f>IF(ISBLANK(NEW!I95),"",NEW!I95)</f>
        <v/>
      </c>
      <c r="E31" s="106" t="str">
        <f>IF(ISBLANK(NEW!J95),"",NEW!J95)</f>
        <v/>
      </c>
      <c r="F31" s="107" t="str">
        <f>IF(NEW!BJ95=LOADER!$I$123,"YES","NO")</f>
        <v>NO</v>
      </c>
      <c r="G31" s="107" t="str">
        <f>IF(NEW!BJ95=LOADER!$I$123,LOADER!$H$123,IF(NEW!BJ95=LOADER!$I$124,LOADER!$H$124,IF(NEW!BJ95=LOADER!$I$125,LOADER!$H$125,IF(NEW!BJ95=LOADER!$I$126,LOADER!$H$126,IF(NEW!BJ95=LOADER!$I$127,LOADER!$H$127,IF(NEW!BJ95=LOADER!$I$128,LOADER!$H$128,IF(NEW!BJ95=LOADER!$I$129,LOADER!$H$129,IF(NEW!BJ95=LOADER!$I$130,LOADER!$H$130,IF(NEW!BJ95=LOADER!$I$131,LOADER!$H$131,"0")))))))))</f>
        <v>0</v>
      </c>
      <c r="H31" s="107"/>
      <c r="I31" s="108" t="s">
        <v>2237</v>
      </c>
    </row>
    <row r="32" spans="1:9" x14ac:dyDescent="0.25">
      <c r="A32" s="368" t="str">
        <f>IF(ISBLANK(NEW!G96),"",NEW!G96)</f>
        <v/>
      </c>
      <c r="B32" s="369"/>
      <c r="C32" s="106" t="str">
        <f>IF(ISBLANK(NEW!H96),"",NEW!H96)</f>
        <v/>
      </c>
      <c r="D32" s="106" t="str">
        <f>IF(ISBLANK(NEW!I96),"",NEW!I96)</f>
        <v/>
      </c>
      <c r="E32" s="106" t="str">
        <f>IF(ISBLANK(NEW!J96),"",NEW!J96)</f>
        <v/>
      </c>
      <c r="F32" s="107" t="str">
        <f>IF(NEW!BJ96=LOADER!$I$123,"YES","NO")</f>
        <v>NO</v>
      </c>
      <c r="G32" s="107" t="str">
        <f>IF(NEW!BJ96=LOADER!$I$123,LOADER!$H$123,IF(NEW!BJ96=LOADER!$I$124,LOADER!$H$124,IF(NEW!BJ96=LOADER!$I$125,LOADER!$H$125,IF(NEW!BJ96=LOADER!$I$126,LOADER!$H$126,IF(NEW!BJ96=LOADER!$I$127,LOADER!$H$127,IF(NEW!BJ96=LOADER!$I$128,LOADER!$H$128,IF(NEW!BJ96=LOADER!$I$129,LOADER!$H$129,IF(NEW!BJ96=LOADER!$I$130,LOADER!$H$130,IF(NEW!BJ96=LOADER!$I$131,LOADER!$H$131,"0")))))))))</f>
        <v>0</v>
      </c>
      <c r="H32" s="107"/>
      <c r="I32" s="108" t="s">
        <v>2237</v>
      </c>
    </row>
    <row r="33" spans="1:9" x14ac:dyDescent="0.25">
      <c r="A33" s="368" t="str">
        <f>IF(ISBLANK(NEW!G97),"",NEW!G97)</f>
        <v/>
      </c>
      <c r="B33" s="369"/>
      <c r="C33" s="106" t="str">
        <f>IF(ISBLANK(NEW!H97),"",NEW!H97)</f>
        <v/>
      </c>
      <c r="D33" s="106" t="str">
        <f>IF(ISBLANK(NEW!I97),"",NEW!I97)</f>
        <v/>
      </c>
      <c r="E33" s="106" t="str">
        <f>IF(ISBLANK(NEW!J97),"",NEW!J97)</f>
        <v/>
      </c>
      <c r="F33" s="107" t="str">
        <f>IF(NEW!BJ97=LOADER!$I$123,"YES","NO")</f>
        <v>NO</v>
      </c>
      <c r="G33" s="107" t="str">
        <f>IF(NEW!BJ97=LOADER!$I$123,LOADER!$H$123,IF(NEW!BJ97=LOADER!$I$124,LOADER!$H$124,IF(NEW!BJ97=LOADER!$I$125,LOADER!$H$125,IF(NEW!BJ97=LOADER!$I$126,LOADER!$H$126,IF(NEW!BJ97=LOADER!$I$127,LOADER!$H$127,IF(NEW!BJ97=LOADER!$I$128,LOADER!$H$128,IF(NEW!BJ97=LOADER!$I$129,LOADER!$H$129,IF(NEW!BJ97=LOADER!$I$130,LOADER!$H$130,IF(NEW!BJ97=LOADER!$I$131,LOADER!$H$131,"0")))))))))</f>
        <v>0</v>
      </c>
      <c r="H33" s="107"/>
      <c r="I33" s="108" t="s">
        <v>2237</v>
      </c>
    </row>
    <row r="34" spans="1:9" x14ac:dyDescent="0.25">
      <c r="A34" s="368" t="str">
        <f>IF(ISBLANK(NEW!G98),"",NEW!G98)</f>
        <v/>
      </c>
      <c r="B34" s="369"/>
      <c r="C34" s="106" t="str">
        <f>IF(ISBLANK(NEW!H98),"",NEW!H98)</f>
        <v/>
      </c>
      <c r="D34" s="106" t="str">
        <f>IF(ISBLANK(NEW!I98),"",NEW!I98)</f>
        <v/>
      </c>
      <c r="E34" s="106" t="str">
        <f>IF(ISBLANK(NEW!J98),"",NEW!J98)</f>
        <v/>
      </c>
      <c r="F34" s="107" t="str">
        <f>IF(NEW!BJ98=LOADER!$I$123,"YES","NO")</f>
        <v>NO</v>
      </c>
      <c r="G34" s="107" t="str">
        <f>IF(NEW!BJ98=LOADER!$I$123,LOADER!$H$123,IF(NEW!BJ98=LOADER!$I$124,LOADER!$H$124,IF(NEW!BJ98=LOADER!$I$125,LOADER!$H$125,IF(NEW!BJ98=LOADER!$I$126,LOADER!$H$126,IF(NEW!BJ98=LOADER!$I$127,LOADER!$H$127,IF(NEW!BJ98=LOADER!$I$128,LOADER!$H$128,IF(NEW!BJ98=LOADER!$I$129,LOADER!$H$129,IF(NEW!BJ98=LOADER!$I$130,LOADER!$H$130,IF(NEW!BJ98=LOADER!$I$131,LOADER!$H$131,"0")))))))))</f>
        <v>0</v>
      </c>
      <c r="H34" s="107"/>
      <c r="I34" s="108" t="s">
        <v>2237</v>
      </c>
    </row>
    <row r="35" spans="1:9" x14ac:dyDescent="0.25">
      <c r="A35" s="368" t="str">
        <f>IF(ISBLANK(NEW!G99),"",NEW!G99)</f>
        <v/>
      </c>
      <c r="B35" s="369"/>
      <c r="C35" s="106" t="str">
        <f>IF(ISBLANK(NEW!H99),"",NEW!H99)</f>
        <v/>
      </c>
      <c r="D35" s="106" t="str">
        <f>IF(ISBLANK(NEW!I99),"",NEW!I99)</f>
        <v/>
      </c>
      <c r="E35" s="106" t="str">
        <f>IF(ISBLANK(NEW!J99),"",NEW!J99)</f>
        <v/>
      </c>
      <c r="F35" s="107" t="str">
        <f>IF(NEW!BJ99=LOADER!$I$123,"YES","NO")</f>
        <v>NO</v>
      </c>
      <c r="G35" s="107" t="str">
        <f>IF(NEW!BJ99=LOADER!$I$123,LOADER!$H$123,IF(NEW!BJ99=LOADER!$I$124,LOADER!$H$124,IF(NEW!BJ99=LOADER!$I$125,LOADER!$H$125,IF(NEW!BJ99=LOADER!$I$126,LOADER!$H$126,IF(NEW!BJ99=LOADER!$I$127,LOADER!$H$127,IF(NEW!BJ99=LOADER!$I$128,LOADER!$H$128,IF(NEW!BJ99=LOADER!$I$129,LOADER!$H$129,IF(NEW!BJ99=LOADER!$I$130,LOADER!$H$130,IF(NEW!BJ99=LOADER!$I$131,LOADER!$H$131,"0")))))))))</f>
        <v>0</v>
      </c>
      <c r="H35" s="107"/>
      <c r="I35" s="108" t="s">
        <v>2237</v>
      </c>
    </row>
    <row r="36" spans="1:9" x14ac:dyDescent="0.25">
      <c r="A36" s="368" t="str">
        <f>IF(ISBLANK(NEW!G100),"",NEW!G100)</f>
        <v/>
      </c>
      <c r="B36" s="369"/>
      <c r="C36" s="106" t="str">
        <f>IF(ISBLANK(NEW!H100),"",NEW!H100)</f>
        <v/>
      </c>
      <c r="D36" s="106" t="str">
        <f>IF(ISBLANK(NEW!I100),"",NEW!I100)</f>
        <v/>
      </c>
      <c r="E36" s="106" t="str">
        <f>IF(ISBLANK(NEW!J100),"",NEW!J100)</f>
        <v/>
      </c>
      <c r="F36" s="107" t="str">
        <f>IF(NEW!BJ100=LOADER!$I$123,"YES","NO")</f>
        <v>NO</v>
      </c>
      <c r="G36" s="107" t="str">
        <f>IF(NEW!BJ100=LOADER!$I$123,LOADER!$H$123,IF(NEW!BJ100=LOADER!$I$124,LOADER!$H$124,IF(NEW!BJ100=LOADER!$I$125,LOADER!$H$125,IF(NEW!BJ100=LOADER!$I$126,LOADER!$H$126,IF(NEW!BJ100=LOADER!$I$127,LOADER!$H$127,IF(NEW!BJ100=LOADER!$I$128,LOADER!$H$128,IF(NEW!BJ100=LOADER!$I$129,LOADER!$H$129,IF(NEW!BJ100=LOADER!$I$130,LOADER!$H$130,IF(NEW!BJ100=LOADER!$I$131,LOADER!$H$131,"0")))))))))</f>
        <v>0</v>
      </c>
      <c r="H36" s="107"/>
      <c r="I36" s="108" t="s">
        <v>2237</v>
      </c>
    </row>
    <row r="37" spans="1:9" x14ac:dyDescent="0.25">
      <c r="A37" s="368" t="str">
        <f>IF(ISBLANK(NEW!G101),"",NEW!G101)</f>
        <v/>
      </c>
      <c r="B37" s="369"/>
      <c r="C37" s="106" t="str">
        <f>IF(ISBLANK(NEW!H101),"",NEW!H101)</f>
        <v/>
      </c>
      <c r="D37" s="106" t="str">
        <f>IF(ISBLANK(NEW!I101),"",NEW!I101)</f>
        <v/>
      </c>
      <c r="E37" s="106" t="str">
        <f>IF(ISBLANK(NEW!J101),"",NEW!J101)</f>
        <v/>
      </c>
      <c r="F37" s="107" t="str">
        <f>IF(NEW!BJ101=LOADER!$I$123,"YES","NO")</f>
        <v>NO</v>
      </c>
      <c r="G37" s="107" t="str">
        <f>IF(NEW!BJ101=LOADER!$I$123,LOADER!$H$123,IF(NEW!BJ101=LOADER!$I$124,LOADER!$H$124,IF(NEW!BJ101=LOADER!$I$125,LOADER!$H$125,IF(NEW!BJ101=LOADER!$I$126,LOADER!$H$126,IF(NEW!BJ101=LOADER!$I$127,LOADER!$H$127,IF(NEW!BJ101=LOADER!$I$128,LOADER!$H$128,IF(NEW!BJ101=LOADER!$I$129,LOADER!$H$129,IF(NEW!BJ101=LOADER!$I$130,LOADER!$H$130,IF(NEW!BJ101=LOADER!$I$131,LOADER!$H$131,"0")))))))))</f>
        <v>0</v>
      </c>
      <c r="H37" s="107"/>
      <c r="I37" s="108" t="s">
        <v>2237</v>
      </c>
    </row>
    <row r="38" spans="1:9" x14ac:dyDescent="0.25">
      <c r="A38" s="368" t="str">
        <f>IF(ISBLANK(NEW!G102),"",NEW!G102)</f>
        <v/>
      </c>
      <c r="B38" s="369"/>
      <c r="C38" s="106" t="str">
        <f>IF(ISBLANK(NEW!H102),"",NEW!H102)</f>
        <v/>
      </c>
      <c r="D38" s="106" t="str">
        <f>IF(ISBLANK(NEW!I102),"",NEW!I102)</f>
        <v/>
      </c>
      <c r="E38" s="106" t="str">
        <f>IF(ISBLANK(NEW!J102),"",NEW!J102)</f>
        <v/>
      </c>
      <c r="F38" s="107" t="str">
        <f>IF(NEW!BJ102=LOADER!$I$123,"YES","NO")</f>
        <v>NO</v>
      </c>
      <c r="G38" s="107" t="str">
        <f>IF(NEW!BJ102=LOADER!$I$123,LOADER!$H$123,IF(NEW!BJ102=LOADER!$I$124,LOADER!$H$124,IF(NEW!BJ102=LOADER!$I$125,LOADER!$H$125,IF(NEW!BJ102=LOADER!$I$126,LOADER!$H$126,IF(NEW!BJ102=LOADER!$I$127,LOADER!$H$127,IF(NEW!BJ102=LOADER!$I$128,LOADER!$H$128,IF(NEW!BJ102=LOADER!$I$129,LOADER!$H$129,IF(NEW!BJ102=LOADER!$I$130,LOADER!$H$130,IF(NEW!BJ102=LOADER!$I$131,LOADER!$H$131,"0")))))))))</f>
        <v>0</v>
      </c>
      <c r="H38" s="107"/>
      <c r="I38" s="108" t="s">
        <v>2237</v>
      </c>
    </row>
    <row r="39" spans="1:9" x14ac:dyDescent="0.25">
      <c r="A39" s="368" t="str">
        <f>IF(ISBLANK(NEW!G103),"",NEW!G103)</f>
        <v/>
      </c>
      <c r="B39" s="369"/>
      <c r="C39" s="106" t="str">
        <f>IF(ISBLANK(NEW!H103),"",NEW!H103)</f>
        <v/>
      </c>
      <c r="D39" s="106" t="str">
        <f>IF(ISBLANK(NEW!I103),"",NEW!I103)</f>
        <v/>
      </c>
      <c r="E39" s="106" t="str">
        <f>IF(ISBLANK(NEW!J103),"",NEW!J103)</f>
        <v/>
      </c>
      <c r="F39" s="107" t="str">
        <f>IF(NEW!BJ103=LOADER!$I$123,"YES","NO")</f>
        <v>NO</v>
      </c>
      <c r="G39" s="107" t="str">
        <f>IF(NEW!BJ103=LOADER!$I$123,LOADER!$H$123,IF(NEW!BJ103=LOADER!$I$124,LOADER!$H$124,IF(NEW!BJ103=LOADER!$I$125,LOADER!$H$125,IF(NEW!BJ103=LOADER!$I$126,LOADER!$H$126,IF(NEW!BJ103=LOADER!$I$127,LOADER!$H$127,IF(NEW!BJ103=LOADER!$I$128,LOADER!$H$128,IF(NEW!BJ103=LOADER!$I$129,LOADER!$H$129,IF(NEW!BJ103=LOADER!$I$130,LOADER!$H$130,IF(NEW!BJ103=LOADER!$I$131,LOADER!$H$131,"0")))))))))</f>
        <v>0</v>
      </c>
      <c r="H39" s="107"/>
      <c r="I39" s="108" t="s">
        <v>2237</v>
      </c>
    </row>
    <row r="40" spans="1:9" x14ac:dyDescent="0.25">
      <c r="A40" s="368" t="str">
        <f>IF(ISBLANK(NEW!G104),"",NEW!G104)</f>
        <v/>
      </c>
      <c r="B40" s="369"/>
      <c r="C40" s="106" t="str">
        <f>IF(ISBLANK(NEW!H104),"",NEW!H104)</f>
        <v/>
      </c>
      <c r="D40" s="106" t="str">
        <f>IF(ISBLANK(NEW!I104),"",NEW!I104)</f>
        <v/>
      </c>
      <c r="E40" s="106" t="str">
        <f>IF(ISBLANK(NEW!J104),"",NEW!J104)</f>
        <v/>
      </c>
      <c r="F40" s="107" t="str">
        <f>IF(NEW!BJ104=LOADER!$I$123,"YES","NO")</f>
        <v>NO</v>
      </c>
      <c r="G40" s="107" t="str">
        <f>IF(NEW!BJ104=LOADER!$I$123,LOADER!$H$123,IF(NEW!BJ104=LOADER!$I$124,LOADER!$H$124,IF(NEW!BJ104=LOADER!$I$125,LOADER!$H$125,IF(NEW!BJ104=LOADER!$I$126,LOADER!$H$126,IF(NEW!BJ104=LOADER!$I$127,LOADER!$H$127,IF(NEW!BJ104=LOADER!$I$128,LOADER!$H$128,IF(NEW!BJ104=LOADER!$I$129,LOADER!$H$129,IF(NEW!BJ104=LOADER!$I$130,LOADER!$H$130,IF(NEW!BJ104=LOADER!$I$131,LOADER!$H$131,"0")))))))))</f>
        <v>0</v>
      </c>
      <c r="H40" s="107"/>
      <c r="I40" s="108" t="s">
        <v>2237</v>
      </c>
    </row>
    <row r="41" spans="1:9" x14ac:dyDescent="0.25">
      <c r="A41" s="368" t="str">
        <f>IF(ISBLANK(NEW!G105),"",NEW!G105)</f>
        <v/>
      </c>
      <c r="B41" s="369"/>
      <c r="C41" s="106" t="str">
        <f>IF(ISBLANK(NEW!H105),"",NEW!H105)</f>
        <v/>
      </c>
      <c r="D41" s="106" t="str">
        <f>IF(ISBLANK(NEW!I105),"",NEW!I105)</f>
        <v/>
      </c>
      <c r="E41" s="106" t="str">
        <f>IF(ISBLANK(NEW!J105),"",NEW!J105)</f>
        <v/>
      </c>
      <c r="F41" s="107" t="str">
        <f>IF(NEW!BJ105=LOADER!$I$123,"YES","NO")</f>
        <v>NO</v>
      </c>
      <c r="G41" s="107" t="str">
        <f>IF(NEW!BJ105=LOADER!$I$123,LOADER!$H$123,IF(NEW!BJ105=LOADER!$I$124,LOADER!$H$124,IF(NEW!BJ105=LOADER!$I$125,LOADER!$H$125,IF(NEW!BJ105=LOADER!$I$126,LOADER!$H$126,IF(NEW!BJ105=LOADER!$I$127,LOADER!$H$127,IF(NEW!BJ105=LOADER!$I$128,LOADER!$H$128,IF(NEW!BJ105=LOADER!$I$129,LOADER!$H$129,IF(NEW!BJ105=LOADER!$I$130,LOADER!$H$130,IF(NEW!BJ105=LOADER!$I$131,LOADER!$H$131,"0")))))))))</f>
        <v>0</v>
      </c>
      <c r="H41" s="107"/>
      <c r="I41" s="108" t="s">
        <v>2237</v>
      </c>
    </row>
    <row r="42" spans="1:9" x14ac:dyDescent="0.25">
      <c r="A42" s="368" t="str">
        <f>IF(ISBLANK(NEW!G106),"",NEW!G106)</f>
        <v/>
      </c>
      <c r="B42" s="369"/>
      <c r="C42" s="106" t="str">
        <f>IF(ISBLANK(NEW!H106),"",NEW!H106)</f>
        <v/>
      </c>
      <c r="D42" s="106" t="str">
        <f>IF(ISBLANK(NEW!I106),"",NEW!I106)</f>
        <v/>
      </c>
      <c r="E42" s="106" t="str">
        <f>IF(ISBLANK(NEW!J106),"",NEW!J106)</f>
        <v/>
      </c>
      <c r="F42" s="107" t="str">
        <f>IF(NEW!BJ106=LOADER!$I$123,"YES","NO")</f>
        <v>NO</v>
      </c>
      <c r="G42" s="107" t="str">
        <f>IF(NEW!BJ106=LOADER!$I$123,LOADER!$H$123,IF(NEW!BJ106=LOADER!$I$124,LOADER!$H$124,IF(NEW!BJ106=LOADER!$I$125,LOADER!$H$125,IF(NEW!BJ106=LOADER!$I$126,LOADER!$H$126,IF(NEW!BJ106=LOADER!$I$127,LOADER!$H$127,IF(NEW!BJ106=LOADER!$I$128,LOADER!$H$128,IF(NEW!BJ106=LOADER!$I$129,LOADER!$H$129,IF(NEW!BJ106=LOADER!$I$130,LOADER!$H$130,IF(NEW!BJ106=LOADER!$I$131,LOADER!$H$131,"0")))))))))</f>
        <v>0</v>
      </c>
      <c r="H42" s="107"/>
      <c r="I42" s="108" t="s">
        <v>2237</v>
      </c>
    </row>
    <row r="43" spans="1:9" x14ac:dyDescent="0.25">
      <c r="A43" s="368" t="str">
        <f>IF(ISBLANK(NEW!G107),"",NEW!G107)</f>
        <v/>
      </c>
      <c r="B43" s="369"/>
      <c r="C43" s="106" t="str">
        <f>IF(ISBLANK(NEW!H107),"",NEW!H107)</f>
        <v/>
      </c>
      <c r="D43" s="106" t="str">
        <f>IF(ISBLANK(NEW!I107),"",NEW!I107)</f>
        <v/>
      </c>
      <c r="E43" s="106" t="str">
        <f>IF(ISBLANK(NEW!J107),"",NEW!J107)</f>
        <v/>
      </c>
      <c r="F43" s="107" t="str">
        <f>IF(NEW!BJ107=LOADER!$I$123,"YES","NO")</f>
        <v>NO</v>
      </c>
      <c r="G43" s="107" t="str">
        <f>IF(NEW!BJ107=LOADER!$I$123,LOADER!$H$123,IF(NEW!BJ107=LOADER!$I$124,LOADER!$H$124,IF(NEW!BJ107=LOADER!$I$125,LOADER!$H$125,IF(NEW!BJ107=LOADER!$I$126,LOADER!$H$126,IF(NEW!BJ107=LOADER!$I$127,LOADER!$H$127,IF(NEW!BJ107=LOADER!$I$128,LOADER!$H$128,IF(NEW!BJ107=LOADER!$I$129,LOADER!$H$129,IF(NEW!BJ107=LOADER!$I$130,LOADER!$H$130,IF(NEW!BJ107=LOADER!$I$131,LOADER!$H$131,"0")))))))))</f>
        <v>0</v>
      </c>
      <c r="H43" s="107"/>
      <c r="I43" s="108" t="s">
        <v>2237</v>
      </c>
    </row>
    <row r="44" spans="1:9" x14ac:dyDescent="0.25">
      <c r="A44" s="368" t="str">
        <f>IF(ISBLANK(NEW!G108),"",NEW!G108)</f>
        <v/>
      </c>
      <c r="B44" s="369"/>
      <c r="C44" s="106" t="str">
        <f>IF(ISBLANK(NEW!H108),"",NEW!H108)</f>
        <v/>
      </c>
      <c r="D44" s="106" t="str">
        <f>IF(ISBLANK(NEW!I108),"",NEW!I108)</f>
        <v/>
      </c>
      <c r="E44" s="106" t="str">
        <f>IF(ISBLANK(NEW!J108),"",NEW!J108)</f>
        <v/>
      </c>
      <c r="F44" s="107" t="str">
        <f>IF(NEW!BJ108=LOADER!$I$123,"YES","NO")</f>
        <v>NO</v>
      </c>
      <c r="G44" s="107" t="str">
        <f>IF(NEW!BJ108=LOADER!$I$123,LOADER!$H$123,IF(NEW!BJ108=LOADER!$I$124,LOADER!$H$124,IF(NEW!BJ108=LOADER!$I$125,LOADER!$H$125,IF(NEW!BJ108=LOADER!$I$126,LOADER!$H$126,IF(NEW!BJ108=LOADER!$I$127,LOADER!$H$127,IF(NEW!BJ108=LOADER!$I$128,LOADER!$H$128,IF(NEW!BJ108=LOADER!$I$129,LOADER!$H$129,IF(NEW!BJ108=LOADER!$I$130,LOADER!$H$130,IF(NEW!BJ108=LOADER!$I$131,LOADER!$H$131,"0")))))))))</f>
        <v>0</v>
      </c>
      <c r="H44" s="107"/>
      <c r="I44" s="108" t="s">
        <v>2237</v>
      </c>
    </row>
    <row r="45" spans="1:9" x14ac:dyDescent="0.25">
      <c r="A45" s="368" t="str">
        <f>IF(ISBLANK(NEW!G109),"",NEW!G109)</f>
        <v/>
      </c>
      <c r="B45" s="369"/>
      <c r="C45" s="106" t="str">
        <f>IF(ISBLANK(NEW!H109),"",NEW!H109)</f>
        <v/>
      </c>
      <c r="D45" s="106" t="str">
        <f>IF(ISBLANK(NEW!I109),"",NEW!I109)</f>
        <v/>
      </c>
      <c r="E45" s="106" t="str">
        <f>IF(ISBLANK(NEW!J109),"",NEW!J109)</f>
        <v/>
      </c>
      <c r="F45" s="107" t="str">
        <f>IF(NEW!BJ109=LOADER!$I$123,"YES","NO")</f>
        <v>NO</v>
      </c>
      <c r="G45" s="107" t="str">
        <f>IF(NEW!BJ109=LOADER!$I$123,LOADER!$H$123,IF(NEW!BJ109=LOADER!$I$124,LOADER!$H$124,IF(NEW!BJ109=LOADER!$I$125,LOADER!$H$125,IF(NEW!BJ109=LOADER!$I$126,LOADER!$H$126,IF(NEW!BJ109=LOADER!$I$127,LOADER!$H$127,IF(NEW!BJ109=LOADER!$I$128,LOADER!$H$128,IF(NEW!BJ109=LOADER!$I$129,LOADER!$H$129,IF(NEW!BJ109=LOADER!$I$130,LOADER!$H$130,IF(NEW!BJ109=LOADER!$I$131,LOADER!$H$131,"0")))))))))</f>
        <v>0</v>
      </c>
      <c r="H45" s="107"/>
      <c r="I45" s="108" t="s">
        <v>2237</v>
      </c>
    </row>
    <row r="46" spans="1:9" x14ac:dyDescent="0.25">
      <c r="A46" s="368" t="str">
        <f>IF(ISBLANK(NEW!G110),"",NEW!G110)</f>
        <v/>
      </c>
      <c r="B46" s="369"/>
      <c r="C46" s="106" t="str">
        <f>IF(ISBLANK(NEW!H110),"",NEW!H110)</f>
        <v/>
      </c>
      <c r="D46" s="106" t="str">
        <f>IF(ISBLANK(NEW!I110),"",NEW!I110)</f>
        <v/>
      </c>
      <c r="E46" s="106" t="str">
        <f>IF(ISBLANK(NEW!J110),"",NEW!J110)</f>
        <v/>
      </c>
      <c r="F46" s="107" t="str">
        <f>IF(NEW!BJ110=LOADER!$I$123,"YES","NO")</f>
        <v>NO</v>
      </c>
      <c r="G46" s="107" t="str">
        <f>IF(NEW!BJ110=LOADER!$I$123,LOADER!$H$123,IF(NEW!BJ110=LOADER!$I$124,LOADER!$H$124,IF(NEW!BJ110=LOADER!$I$125,LOADER!$H$125,IF(NEW!BJ110=LOADER!$I$126,LOADER!$H$126,IF(NEW!BJ110=LOADER!$I$127,LOADER!$H$127,IF(NEW!BJ110=LOADER!$I$128,LOADER!$H$128,IF(NEW!BJ110=LOADER!$I$129,LOADER!$H$129,IF(NEW!BJ110=LOADER!$I$130,LOADER!$H$130,IF(NEW!BJ110=LOADER!$I$131,LOADER!$H$131,"0")))))))))</f>
        <v>0</v>
      </c>
      <c r="H46" s="107"/>
      <c r="I46" s="108" t="s">
        <v>2237</v>
      </c>
    </row>
    <row r="47" spans="1:9" x14ac:dyDescent="0.25">
      <c r="A47" s="368" t="str">
        <f>IF(ISBLANK(NEW!G111),"",NEW!G111)</f>
        <v/>
      </c>
      <c r="B47" s="369"/>
      <c r="C47" s="106" t="str">
        <f>IF(ISBLANK(NEW!H111),"",NEW!H111)</f>
        <v/>
      </c>
      <c r="D47" s="106" t="str">
        <f>IF(ISBLANK(NEW!I111),"",NEW!I111)</f>
        <v/>
      </c>
      <c r="E47" s="106" t="str">
        <f>IF(ISBLANK(NEW!J111),"",NEW!J111)</f>
        <v/>
      </c>
      <c r="F47" s="107" t="str">
        <f>IF(NEW!BJ111=LOADER!$I$123,"YES","NO")</f>
        <v>NO</v>
      </c>
      <c r="G47" s="107" t="str">
        <f>IF(NEW!BJ111=LOADER!$I$123,LOADER!$H$123,IF(NEW!BJ111=LOADER!$I$124,LOADER!$H$124,IF(NEW!BJ111=LOADER!$I$125,LOADER!$H$125,IF(NEW!BJ111=LOADER!$I$126,LOADER!$H$126,IF(NEW!BJ111=LOADER!$I$127,LOADER!$H$127,IF(NEW!BJ111=LOADER!$I$128,LOADER!$H$128,IF(NEW!BJ111=LOADER!$I$129,LOADER!$H$129,IF(NEW!BJ111=LOADER!$I$130,LOADER!$H$130,IF(NEW!BJ111=LOADER!$I$131,LOADER!$H$131,"0")))))))))</f>
        <v>0</v>
      </c>
      <c r="H47" s="107"/>
      <c r="I47" s="108" t="s">
        <v>2237</v>
      </c>
    </row>
    <row r="48" spans="1:9" x14ac:dyDescent="0.25">
      <c r="A48" s="368" t="str">
        <f>IF(ISBLANK(NEW!G112),"",NEW!G112)</f>
        <v/>
      </c>
      <c r="B48" s="369"/>
      <c r="C48" s="106" t="str">
        <f>IF(ISBLANK(NEW!H112),"",NEW!H112)</f>
        <v/>
      </c>
      <c r="D48" s="106" t="str">
        <f>IF(ISBLANK(NEW!I112),"",NEW!I112)</f>
        <v/>
      </c>
      <c r="E48" s="106" t="str">
        <f>IF(ISBLANK(NEW!J112),"",NEW!J112)</f>
        <v/>
      </c>
      <c r="F48" s="107" t="str">
        <f>IF(NEW!BJ112=LOADER!$I$123,"YES","NO")</f>
        <v>NO</v>
      </c>
      <c r="G48" s="107" t="str">
        <f>IF(NEW!BJ112=LOADER!$I$123,LOADER!$H$123,IF(NEW!BJ112=LOADER!$I$124,LOADER!$H$124,IF(NEW!BJ112=LOADER!$I$125,LOADER!$H$125,IF(NEW!BJ112=LOADER!$I$126,LOADER!$H$126,IF(NEW!BJ112=LOADER!$I$127,LOADER!$H$127,IF(NEW!BJ112=LOADER!$I$128,LOADER!$H$128,IF(NEW!BJ112=LOADER!$I$129,LOADER!$H$129,IF(NEW!BJ112=LOADER!$I$130,LOADER!$H$130,IF(NEW!BJ112=LOADER!$I$131,LOADER!$H$131,"0")))))))))</f>
        <v>0</v>
      </c>
      <c r="H48" s="107"/>
      <c r="I48" s="108" t="s">
        <v>2237</v>
      </c>
    </row>
    <row r="49" spans="1:9" x14ac:dyDescent="0.25">
      <c r="A49" s="368" t="str">
        <f>IF(ISBLANK(NEW!G113),"",NEW!G113)</f>
        <v/>
      </c>
      <c r="B49" s="369"/>
      <c r="C49" s="106" t="str">
        <f>IF(ISBLANK(NEW!H113),"",NEW!H113)</f>
        <v/>
      </c>
      <c r="D49" s="106" t="str">
        <f>IF(ISBLANK(NEW!I113),"",NEW!I113)</f>
        <v/>
      </c>
      <c r="E49" s="106" t="str">
        <f>IF(ISBLANK(NEW!J113),"",NEW!J113)</f>
        <v/>
      </c>
      <c r="F49" s="107" t="str">
        <f>IF(NEW!BJ113=LOADER!$I$123,"YES","NO")</f>
        <v>NO</v>
      </c>
      <c r="G49" s="107" t="str">
        <f>IF(NEW!BJ113=LOADER!$I$123,LOADER!$H$123,IF(NEW!BJ113=LOADER!$I$124,LOADER!$H$124,IF(NEW!BJ113=LOADER!$I$125,LOADER!$H$125,IF(NEW!BJ113=LOADER!$I$126,LOADER!$H$126,IF(NEW!BJ113=LOADER!$I$127,LOADER!$H$127,IF(NEW!BJ113=LOADER!$I$128,LOADER!$H$128,IF(NEW!BJ113=LOADER!$I$129,LOADER!$H$129,IF(NEW!BJ113=LOADER!$I$130,LOADER!$H$130,IF(NEW!BJ113=LOADER!$I$131,LOADER!$H$131,"0")))))))))</f>
        <v>0</v>
      </c>
      <c r="H49" s="107"/>
      <c r="I49" s="108" t="s">
        <v>2237</v>
      </c>
    </row>
    <row r="50" spans="1:9" x14ac:dyDescent="0.25">
      <c r="A50" s="368" t="str">
        <f>IF(ISBLANK(NEW!G114),"",NEW!G114)</f>
        <v/>
      </c>
      <c r="B50" s="369"/>
      <c r="C50" s="106" t="str">
        <f>IF(ISBLANK(NEW!H114),"",NEW!H114)</f>
        <v/>
      </c>
      <c r="D50" s="106" t="str">
        <f>IF(ISBLANK(NEW!I114),"",NEW!I114)</f>
        <v/>
      </c>
      <c r="E50" s="106" t="str">
        <f>IF(ISBLANK(NEW!J114),"",NEW!J114)</f>
        <v/>
      </c>
      <c r="F50" s="107" t="str">
        <f>IF(NEW!BJ114=LOADER!$I$123,"YES","NO")</f>
        <v>NO</v>
      </c>
      <c r="G50" s="107" t="str">
        <f>IF(NEW!BJ114=LOADER!$I$123,LOADER!$H$123,IF(NEW!BJ114=LOADER!$I$124,LOADER!$H$124,IF(NEW!BJ114=LOADER!$I$125,LOADER!$H$125,IF(NEW!BJ114=LOADER!$I$126,LOADER!$H$126,IF(NEW!BJ114=LOADER!$I$127,LOADER!$H$127,IF(NEW!BJ114=LOADER!$I$128,LOADER!$H$128,IF(NEW!BJ114=LOADER!$I$129,LOADER!$H$129,IF(NEW!BJ114=LOADER!$I$130,LOADER!$H$130,IF(NEW!BJ114=LOADER!$I$131,LOADER!$H$131,"0")))))))))</f>
        <v>0</v>
      </c>
      <c r="H50" s="107"/>
      <c r="I50" s="108" t="s">
        <v>2237</v>
      </c>
    </row>
    <row r="51" spans="1:9" x14ac:dyDescent="0.25">
      <c r="A51" s="368" t="str">
        <f>IF(ISBLANK(NEW!G115),"",NEW!G115)</f>
        <v/>
      </c>
      <c r="B51" s="369"/>
      <c r="C51" s="106" t="str">
        <f>IF(ISBLANK(NEW!H115),"",NEW!H115)</f>
        <v/>
      </c>
      <c r="D51" s="106" t="str">
        <f>IF(ISBLANK(NEW!I115),"",NEW!I115)</f>
        <v/>
      </c>
      <c r="E51" s="106" t="str">
        <f>IF(ISBLANK(NEW!J115),"",NEW!J115)</f>
        <v/>
      </c>
      <c r="F51" s="107" t="str">
        <f>IF(NEW!BJ115=LOADER!$I$123,"YES","NO")</f>
        <v>NO</v>
      </c>
      <c r="G51" s="107" t="str">
        <f>IF(NEW!BJ115=LOADER!$I$123,LOADER!$H$123,IF(NEW!BJ115=LOADER!$I$124,LOADER!$H$124,IF(NEW!BJ115=LOADER!$I$125,LOADER!$H$125,IF(NEW!BJ115=LOADER!$I$126,LOADER!$H$126,IF(NEW!BJ115=LOADER!$I$127,LOADER!$H$127,IF(NEW!BJ115=LOADER!$I$128,LOADER!$H$128,IF(NEW!BJ115=LOADER!$I$129,LOADER!$H$129,IF(NEW!BJ115=LOADER!$I$130,LOADER!$H$130,IF(NEW!BJ115=LOADER!$I$131,LOADER!$H$131,"0")))))))))</f>
        <v>0</v>
      </c>
      <c r="H51" s="107"/>
      <c r="I51" s="108" t="s">
        <v>2237</v>
      </c>
    </row>
    <row r="52" spans="1:9" x14ac:dyDescent="0.25">
      <c r="A52" s="368" t="str">
        <f>IF(ISBLANK(NEW!G116),"",NEW!G116)</f>
        <v/>
      </c>
      <c r="B52" s="369"/>
      <c r="C52" s="106" t="str">
        <f>IF(ISBLANK(NEW!H116),"",NEW!H116)</f>
        <v/>
      </c>
      <c r="D52" s="106" t="str">
        <f>IF(ISBLANK(NEW!I116),"",NEW!I116)</f>
        <v/>
      </c>
      <c r="E52" s="106" t="str">
        <f>IF(ISBLANK(NEW!J116),"",NEW!J116)</f>
        <v/>
      </c>
      <c r="F52" s="107" t="str">
        <f>IF(NEW!BJ116=LOADER!$I$123,"YES","NO")</f>
        <v>NO</v>
      </c>
      <c r="G52" s="107" t="str">
        <f>IF(NEW!BJ116=LOADER!$I$123,LOADER!$H$123,IF(NEW!BJ116=LOADER!$I$124,LOADER!$H$124,IF(NEW!BJ116=LOADER!$I$125,LOADER!$H$125,IF(NEW!BJ116=LOADER!$I$126,LOADER!$H$126,IF(NEW!BJ116=LOADER!$I$127,LOADER!$H$127,IF(NEW!BJ116=LOADER!$I$128,LOADER!$H$128,IF(NEW!BJ116=LOADER!$I$129,LOADER!$H$129,IF(NEW!BJ116=LOADER!$I$130,LOADER!$H$130,IF(NEW!BJ116=LOADER!$I$131,LOADER!$H$131,"0")))))))))</f>
        <v>0</v>
      </c>
      <c r="H52" s="107"/>
      <c r="I52" s="108" t="s">
        <v>2237</v>
      </c>
    </row>
    <row r="53" spans="1:9" x14ac:dyDescent="0.25">
      <c r="A53" s="368" t="str">
        <f>IF(ISBLANK(NEW!G117),"",NEW!G117)</f>
        <v/>
      </c>
      <c r="B53" s="369"/>
      <c r="C53" s="106" t="str">
        <f>IF(ISBLANK(NEW!H117),"",NEW!H117)</f>
        <v/>
      </c>
      <c r="D53" s="106" t="str">
        <f>IF(ISBLANK(NEW!I117),"",NEW!I117)</f>
        <v/>
      </c>
      <c r="E53" s="106" t="str">
        <f>IF(ISBLANK(NEW!J117),"",NEW!J117)</f>
        <v/>
      </c>
      <c r="F53" s="107" t="str">
        <f>IF(NEW!BJ117=LOADER!$I$123,"YES","NO")</f>
        <v>NO</v>
      </c>
      <c r="G53" s="107" t="str">
        <f>IF(NEW!BJ117=LOADER!$I$123,LOADER!$H$123,IF(NEW!BJ117=LOADER!$I$124,LOADER!$H$124,IF(NEW!BJ117=LOADER!$I$125,LOADER!$H$125,IF(NEW!BJ117=LOADER!$I$126,LOADER!$H$126,IF(NEW!BJ117=LOADER!$I$127,LOADER!$H$127,IF(NEW!BJ117=LOADER!$I$128,LOADER!$H$128,IF(NEW!BJ117=LOADER!$I$129,LOADER!$H$129,IF(NEW!BJ117=LOADER!$I$130,LOADER!$H$130,IF(NEW!BJ117=LOADER!$I$131,LOADER!$H$131,"0")))))))))</f>
        <v>0</v>
      </c>
      <c r="H53" s="107"/>
      <c r="I53" s="108" t="s">
        <v>2237</v>
      </c>
    </row>
    <row r="54" spans="1:9" x14ac:dyDescent="0.25">
      <c r="A54" s="368" t="str">
        <f>IF(ISBLANK(NEW!G118),"",NEW!G118)</f>
        <v/>
      </c>
      <c r="B54" s="369"/>
      <c r="C54" s="106" t="str">
        <f>IF(ISBLANK(NEW!H118),"",NEW!H118)</f>
        <v/>
      </c>
      <c r="D54" s="106" t="str">
        <f>IF(ISBLANK(NEW!I118),"",NEW!I118)</f>
        <v/>
      </c>
      <c r="E54" s="106" t="str">
        <f>IF(ISBLANK(NEW!J118),"",NEW!J118)</f>
        <v/>
      </c>
      <c r="F54" s="107" t="str">
        <f>IF(NEW!BJ118=LOADER!$I$123,"YES","NO")</f>
        <v>NO</v>
      </c>
      <c r="G54" s="107" t="str">
        <f>IF(NEW!BJ118=LOADER!$I$123,LOADER!$H$123,IF(NEW!BJ118=LOADER!$I$124,LOADER!$H$124,IF(NEW!BJ118=LOADER!$I$125,LOADER!$H$125,IF(NEW!BJ118=LOADER!$I$126,LOADER!$H$126,IF(NEW!BJ118=LOADER!$I$127,LOADER!$H$127,IF(NEW!BJ118=LOADER!$I$128,LOADER!$H$128,IF(NEW!BJ118=LOADER!$I$129,LOADER!$H$129,IF(NEW!BJ118=LOADER!$I$130,LOADER!$H$130,IF(NEW!BJ118=LOADER!$I$131,LOADER!$H$131,"0")))))))))</f>
        <v>0</v>
      </c>
      <c r="H54" s="107"/>
      <c r="I54" s="108" t="s">
        <v>2237</v>
      </c>
    </row>
    <row r="55" spans="1:9" x14ac:dyDescent="0.25">
      <c r="A55" s="368" t="str">
        <f>IF(ISBLANK(NEW!G119),"",NEW!G119)</f>
        <v/>
      </c>
      <c r="B55" s="369"/>
      <c r="C55" s="106" t="str">
        <f>IF(ISBLANK(NEW!H119),"",NEW!H119)</f>
        <v/>
      </c>
      <c r="D55" s="106" t="str">
        <f>IF(ISBLANK(NEW!I119),"",NEW!I119)</f>
        <v/>
      </c>
      <c r="E55" s="106" t="str">
        <f>IF(ISBLANK(NEW!J119),"",NEW!J119)</f>
        <v/>
      </c>
      <c r="F55" s="107" t="str">
        <f>IF(NEW!BJ119=LOADER!$I$123,"YES","NO")</f>
        <v>NO</v>
      </c>
      <c r="G55" s="107" t="str">
        <f>IF(NEW!BJ119=LOADER!$I$123,LOADER!$H$123,IF(NEW!BJ119=LOADER!$I$124,LOADER!$H$124,IF(NEW!BJ119=LOADER!$I$125,LOADER!$H$125,IF(NEW!BJ119=LOADER!$I$126,LOADER!$H$126,IF(NEW!BJ119=LOADER!$I$127,LOADER!$H$127,IF(NEW!BJ119=LOADER!$I$128,LOADER!$H$128,IF(NEW!BJ119=LOADER!$I$129,LOADER!$H$129,IF(NEW!BJ119=LOADER!$I$130,LOADER!$H$130,IF(NEW!BJ119=LOADER!$I$131,LOADER!$H$131,"0")))))))))</f>
        <v>0</v>
      </c>
      <c r="H55" s="107"/>
      <c r="I55" s="108" t="s">
        <v>2237</v>
      </c>
    </row>
    <row r="56" spans="1:9" x14ac:dyDescent="0.25">
      <c r="A56" s="368" t="str">
        <f>IF(ISBLANK(NEW!G120),"",NEW!G120)</f>
        <v/>
      </c>
      <c r="B56" s="369"/>
      <c r="C56" s="106" t="str">
        <f>IF(ISBLANK(NEW!H120),"",NEW!H120)</f>
        <v/>
      </c>
      <c r="D56" s="106" t="str">
        <f>IF(ISBLANK(NEW!I120),"",NEW!I120)</f>
        <v/>
      </c>
      <c r="E56" s="106" t="str">
        <f>IF(ISBLANK(NEW!J120),"",NEW!J120)</f>
        <v/>
      </c>
      <c r="F56" s="107" t="str">
        <f>IF(NEW!BJ120=LOADER!$I$123,"YES","NO")</f>
        <v>NO</v>
      </c>
      <c r="G56" s="107" t="str">
        <f>IF(NEW!BJ120=LOADER!$I$123,LOADER!$H$123,IF(NEW!BJ120=LOADER!$I$124,LOADER!$H$124,IF(NEW!BJ120=LOADER!$I$125,LOADER!$H$125,IF(NEW!BJ120=LOADER!$I$126,LOADER!$H$126,IF(NEW!BJ120=LOADER!$I$127,LOADER!$H$127,IF(NEW!BJ120=LOADER!$I$128,LOADER!$H$128,IF(NEW!BJ120=LOADER!$I$129,LOADER!$H$129,IF(NEW!BJ120=LOADER!$I$130,LOADER!$H$130,IF(NEW!BJ120=LOADER!$I$131,LOADER!$H$131,"0")))))))))</f>
        <v>0</v>
      </c>
      <c r="H56" s="107"/>
      <c r="I56" s="108" t="s">
        <v>2237</v>
      </c>
    </row>
    <row r="57" spans="1:9" x14ac:dyDescent="0.25">
      <c r="A57" s="368" t="str">
        <f>IF(ISBLANK(NEW!G121),"",NEW!G121)</f>
        <v/>
      </c>
      <c r="B57" s="369"/>
      <c r="C57" s="106" t="str">
        <f>IF(ISBLANK(NEW!H121),"",NEW!H121)</f>
        <v/>
      </c>
      <c r="D57" s="106" t="str">
        <f>IF(ISBLANK(NEW!I121),"",NEW!I121)</f>
        <v/>
      </c>
      <c r="E57" s="106" t="str">
        <f>IF(ISBLANK(NEW!J121),"",NEW!J121)</f>
        <v/>
      </c>
      <c r="F57" s="107" t="str">
        <f>IF(NEW!BJ121=LOADER!$I$123,"YES","NO")</f>
        <v>NO</v>
      </c>
      <c r="G57" s="107" t="str">
        <f>IF(NEW!BJ121=LOADER!$I$123,LOADER!$H$123,IF(NEW!BJ121=LOADER!$I$124,LOADER!$H$124,IF(NEW!BJ121=LOADER!$I$125,LOADER!$H$125,IF(NEW!BJ121=LOADER!$I$126,LOADER!$H$126,IF(NEW!BJ121=LOADER!$I$127,LOADER!$H$127,IF(NEW!BJ121=LOADER!$I$128,LOADER!$H$128,IF(NEW!BJ121=LOADER!$I$129,LOADER!$H$129,IF(NEW!BJ121=LOADER!$I$130,LOADER!$H$130,IF(NEW!BJ121=LOADER!$I$131,LOADER!$H$131,"0")))))))))</f>
        <v>0</v>
      </c>
      <c r="H57" s="107"/>
      <c r="I57" s="108" t="s">
        <v>2237</v>
      </c>
    </row>
    <row r="58" spans="1:9" x14ac:dyDescent="0.25">
      <c r="A58" s="368" t="str">
        <f>IF(ISBLANK(NEW!G122),"",NEW!G122)</f>
        <v/>
      </c>
      <c r="B58" s="369"/>
      <c r="C58" s="106" t="str">
        <f>IF(ISBLANK(NEW!H122),"",NEW!H122)</f>
        <v/>
      </c>
      <c r="D58" s="106" t="str">
        <f>IF(ISBLANK(NEW!I122),"",NEW!I122)</f>
        <v/>
      </c>
      <c r="E58" s="106" t="str">
        <f>IF(ISBLANK(NEW!J122),"",NEW!J122)</f>
        <v/>
      </c>
      <c r="F58" s="107" t="str">
        <f>IF(NEW!BJ122=LOADER!$I$123,"YES","NO")</f>
        <v>NO</v>
      </c>
      <c r="G58" s="107" t="str">
        <f>IF(NEW!BJ122=LOADER!$I$123,LOADER!$H$123,IF(NEW!BJ122=LOADER!$I$124,LOADER!$H$124,IF(NEW!BJ122=LOADER!$I$125,LOADER!$H$125,IF(NEW!BJ122=LOADER!$I$126,LOADER!$H$126,IF(NEW!BJ122=LOADER!$I$127,LOADER!$H$127,IF(NEW!BJ122=LOADER!$I$128,LOADER!$H$128,IF(NEW!BJ122=LOADER!$I$129,LOADER!$H$129,IF(NEW!BJ122=LOADER!$I$130,LOADER!$H$130,IF(NEW!BJ122=LOADER!$I$131,LOADER!$H$131,"0")))))))))</f>
        <v>0</v>
      </c>
      <c r="H58" s="107"/>
      <c r="I58" s="108" t="s">
        <v>2237</v>
      </c>
    </row>
    <row r="59" spans="1:9" x14ac:dyDescent="0.25">
      <c r="A59" s="368" t="str">
        <f>IF(ISBLANK(NEW!G123),"",NEW!G123)</f>
        <v/>
      </c>
      <c r="B59" s="369"/>
      <c r="C59" s="106" t="str">
        <f>IF(ISBLANK(NEW!H123),"",NEW!H123)</f>
        <v/>
      </c>
      <c r="D59" s="106" t="str">
        <f>IF(ISBLANK(NEW!I123),"",NEW!I123)</f>
        <v/>
      </c>
      <c r="E59" s="106" t="str">
        <f>IF(ISBLANK(NEW!J123),"",NEW!J123)</f>
        <v/>
      </c>
      <c r="F59" s="107" t="str">
        <f>IF(NEW!BJ123=LOADER!$I$123,"YES","NO")</f>
        <v>NO</v>
      </c>
      <c r="G59" s="107" t="str">
        <f>IF(NEW!BJ123=LOADER!$I$123,LOADER!$H$123,IF(NEW!BJ123=LOADER!$I$124,LOADER!$H$124,IF(NEW!BJ123=LOADER!$I$125,LOADER!$H$125,IF(NEW!BJ123=LOADER!$I$126,LOADER!$H$126,IF(NEW!BJ123=LOADER!$I$127,LOADER!$H$127,IF(NEW!BJ123=LOADER!$I$128,LOADER!$H$128,IF(NEW!BJ123=LOADER!$I$129,LOADER!$H$129,IF(NEW!BJ123=LOADER!$I$130,LOADER!$H$130,IF(NEW!BJ123=LOADER!$I$131,LOADER!$H$131,"0")))))))))</f>
        <v>0</v>
      </c>
      <c r="H59" s="107"/>
      <c r="I59" s="108" t="s">
        <v>2237</v>
      </c>
    </row>
    <row r="60" spans="1:9" x14ac:dyDescent="0.25">
      <c r="A60" s="368" t="str">
        <f>IF(ISBLANK(NEW!G124),"",NEW!G124)</f>
        <v/>
      </c>
      <c r="B60" s="369"/>
      <c r="C60" s="106" t="str">
        <f>IF(ISBLANK(NEW!H124),"",NEW!H124)</f>
        <v/>
      </c>
      <c r="D60" s="106" t="str">
        <f>IF(ISBLANK(NEW!I124),"",NEW!I124)</f>
        <v/>
      </c>
      <c r="E60" s="106" t="str">
        <f>IF(ISBLANK(NEW!J124),"",NEW!J124)</f>
        <v/>
      </c>
      <c r="F60" s="107" t="str">
        <f>IF(NEW!BJ124=LOADER!$I$123,"YES","NO")</f>
        <v>NO</v>
      </c>
      <c r="G60" s="107" t="str">
        <f>IF(NEW!BJ124=LOADER!$I$123,LOADER!$H$123,IF(NEW!BJ124=LOADER!$I$124,LOADER!$H$124,IF(NEW!BJ124=LOADER!$I$125,LOADER!$H$125,IF(NEW!BJ124=LOADER!$I$126,LOADER!$H$126,IF(NEW!BJ124=LOADER!$I$127,LOADER!$H$127,IF(NEW!BJ124=LOADER!$I$128,LOADER!$H$128,IF(NEW!BJ124=LOADER!$I$129,LOADER!$H$129,IF(NEW!BJ124=LOADER!$I$130,LOADER!$H$130,IF(NEW!BJ124=LOADER!$I$131,LOADER!$H$131,"0")))))))))</f>
        <v>0</v>
      </c>
      <c r="H60" s="107"/>
      <c r="I60" s="108" t="s">
        <v>2237</v>
      </c>
    </row>
    <row r="61" spans="1:9" x14ac:dyDescent="0.25">
      <c r="A61" s="368" t="str">
        <f>IF(ISBLANK(NEW!G125),"",NEW!G125)</f>
        <v/>
      </c>
      <c r="B61" s="369"/>
      <c r="C61" s="106" t="str">
        <f>IF(ISBLANK(NEW!H125),"",NEW!H125)</f>
        <v/>
      </c>
      <c r="D61" s="106" t="str">
        <f>IF(ISBLANK(NEW!I125),"",NEW!I125)</f>
        <v/>
      </c>
      <c r="E61" s="106" t="str">
        <f>IF(ISBLANK(NEW!J125),"",NEW!J125)</f>
        <v/>
      </c>
      <c r="F61" s="107" t="str">
        <f>IF(NEW!BJ125=LOADER!$I$123,"YES","NO")</f>
        <v>NO</v>
      </c>
      <c r="G61" s="107" t="str">
        <f>IF(NEW!BJ125=LOADER!$I$123,LOADER!$H$123,IF(NEW!BJ125=LOADER!$I$124,LOADER!$H$124,IF(NEW!BJ125=LOADER!$I$125,LOADER!$H$125,IF(NEW!BJ125=LOADER!$I$126,LOADER!$H$126,IF(NEW!BJ125=LOADER!$I$127,LOADER!$H$127,IF(NEW!BJ125=LOADER!$I$128,LOADER!$H$128,IF(NEW!BJ125=LOADER!$I$129,LOADER!$H$129,IF(NEW!BJ125=LOADER!$I$130,LOADER!$H$130,IF(NEW!BJ125=LOADER!$I$131,LOADER!$H$131,"0")))))))))</f>
        <v>0</v>
      </c>
      <c r="H61" s="107"/>
      <c r="I61" s="108" t="s">
        <v>2237</v>
      </c>
    </row>
    <row r="62" spans="1:9" x14ac:dyDescent="0.25">
      <c r="A62" s="368" t="str">
        <f>IF(ISBLANK(NEW!G126),"",NEW!G126)</f>
        <v/>
      </c>
      <c r="B62" s="369"/>
      <c r="C62" s="106" t="str">
        <f>IF(ISBLANK(NEW!H126),"",NEW!H126)</f>
        <v/>
      </c>
      <c r="D62" s="106" t="str">
        <f>IF(ISBLANK(NEW!I126),"",NEW!I126)</f>
        <v/>
      </c>
      <c r="E62" s="106" t="str">
        <f>IF(ISBLANK(NEW!J126),"",NEW!J126)</f>
        <v/>
      </c>
      <c r="F62" s="107" t="str">
        <f>IF(NEW!BJ126=LOADER!$I$123,"YES","NO")</f>
        <v>NO</v>
      </c>
      <c r="G62" s="107" t="str">
        <f>IF(NEW!BJ126=LOADER!$I$123,LOADER!$H$123,IF(NEW!BJ126=LOADER!$I$124,LOADER!$H$124,IF(NEW!BJ126=LOADER!$I$125,LOADER!$H$125,IF(NEW!BJ126=LOADER!$I$126,LOADER!$H$126,IF(NEW!BJ126=LOADER!$I$127,LOADER!$H$127,IF(NEW!BJ126=LOADER!$I$128,LOADER!$H$128,IF(NEW!BJ126=LOADER!$I$129,LOADER!$H$129,IF(NEW!BJ126=LOADER!$I$130,LOADER!$H$130,IF(NEW!BJ126=LOADER!$I$131,LOADER!$H$131,"0")))))))))</f>
        <v>0</v>
      </c>
      <c r="H62" s="107"/>
      <c r="I62" s="108" t="s">
        <v>2237</v>
      </c>
    </row>
    <row r="63" spans="1:9" x14ac:dyDescent="0.25">
      <c r="A63" s="368" t="str">
        <f>IF(ISBLANK(NEW!G127),"",NEW!G127)</f>
        <v/>
      </c>
      <c r="B63" s="369"/>
      <c r="C63" s="106" t="str">
        <f>IF(ISBLANK(NEW!H127),"",NEW!H127)</f>
        <v/>
      </c>
      <c r="D63" s="106" t="str">
        <f>IF(ISBLANK(NEW!I127),"",NEW!I127)</f>
        <v/>
      </c>
      <c r="E63" s="106" t="str">
        <f>IF(ISBLANK(NEW!J127),"",NEW!J127)</f>
        <v/>
      </c>
      <c r="F63" s="107" t="str">
        <f>IF(NEW!BJ127=LOADER!$I$123,"YES","NO")</f>
        <v>NO</v>
      </c>
      <c r="G63" s="107" t="str">
        <f>IF(NEW!BJ127=LOADER!$I$123,LOADER!$H$123,IF(NEW!BJ127=LOADER!$I$124,LOADER!$H$124,IF(NEW!BJ127=LOADER!$I$125,LOADER!$H$125,IF(NEW!BJ127=LOADER!$I$126,LOADER!$H$126,IF(NEW!BJ127=LOADER!$I$127,LOADER!$H$127,IF(NEW!BJ127=LOADER!$I$128,LOADER!$H$128,IF(NEW!BJ127=LOADER!$I$129,LOADER!$H$129,IF(NEW!BJ127=LOADER!$I$130,LOADER!$H$130,IF(NEW!BJ127=LOADER!$I$131,LOADER!$H$131,"0")))))))))</f>
        <v>0</v>
      </c>
      <c r="H63" s="107"/>
      <c r="I63" s="108" t="s">
        <v>2237</v>
      </c>
    </row>
    <row r="64" spans="1:9" x14ac:dyDescent="0.25">
      <c r="A64" s="368" t="str">
        <f>IF(ISBLANK(NEW!G128),"",NEW!G128)</f>
        <v/>
      </c>
      <c r="B64" s="369"/>
      <c r="C64" s="106" t="str">
        <f>IF(ISBLANK(NEW!H128),"",NEW!H128)</f>
        <v/>
      </c>
      <c r="D64" s="106" t="str">
        <f>IF(ISBLANK(NEW!I128),"",NEW!I128)</f>
        <v/>
      </c>
      <c r="E64" s="106" t="str">
        <f>IF(ISBLANK(NEW!J128),"",NEW!J128)</f>
        <v/>
      </c>
      <c r="F64" s="107" t="str">
        <f>IF(NEW!BJ128=LOADER!$I$123,"YES","NO")</f>
        <v>NO</v>
      </c>
      <c r="G64" s="107" t="str">
        <f>IF(NEW!BJ128=LOADER!$I$123,LOADER!$H$123,IF(NEW!BJ128=LOADER!$I$124,LOADER!$H$124,IF(NEW!BJ128=LOADER!$I$125,LOADER!$H$125,IF(NEW!BJ128=LOADER!$I$126,LOADER!$H$126,IF(NEW!BJ128=LOADER!$I$127,LOADER!$H$127,IF(NEW!BJ128=LOADER!$I$128,LOADER!$H$128,IF(NEW!BJ128=LOADER!$I$129,LOADER!$H$129,IF(NEW!BJ128=LOADER!$I$130,LOADER!$H$130,IF(NEW!BJ128=LOADER!$I$131,LOADER!$H$131,"0")))))))))</f>
        <v>0</v>
      </c>
      <c r="H64" s="107"/>
      <c r="I64" s="108" t="s">
        <v>2237</v>
      </c>
    </row>
    <row r="65" spans="1:9" x14ac:dyDescent="0.25">
      <c r="A65" s="368" t="str">
        <f>IF(ISBLANK(NEW!G129),"",NEW!G129)</f>
        <v/>
      </c>
      <c r="B65" s="369"/>
      <c r="C65" s="106" t="str">
        <f>IF(ISBLANK(NEW!H129),"",NEW!H129)</f>
        <v/>
      </c>
      <c r="D65" s="106" t="str">
        <f>IF(ISBLANK(NEW!I129),"",NEW!I129)</f>
        <v/>
      </c>
      <c r="E65" s="106" t="str">
        <f>IF(ISBLANK(NEW!J129),"",NEW!J129)</f>
        <v/>
      </c>
      <c r="F65" s="107" t="str">
        <f>IF(NEW!BJ129=LOADER!$I$123,"YES","NO")</f>
        <v>NO</v>
      </c>
      <c r="G65" s="107" t="str">
        <f>IF(NEW!BJ129=LOADER!$I$123,LOADER!$H$123,IF(NEW!BJ129=LOADER!$I$124,LOADER!$H$124,IF(NEW!BJ129=LOADER!$I$125,LOADER!$H$125,IF(NEW!BJ129=LOADER!$I$126,LOADER!$H$126,IF(NEW!BJ129=LOADER!$I$127,LOADER!$H$127,IF(NEW!BJ129=LOADER!$I$128,LOADER!$H$128,IF(NEW!BJ129=LOADER!$I$129,LOADER!$H$129,IF(NEW!BJ129=LOADER!$I$130,LOADER!$H$130,IF(NEW!BJ129=LOADER!$I$131,LOADER!$H$131,"0")))))))))</f>
        <v>0</v>
      </c>
      <c r="H65" s="107"/>
      <c r="I65" s="108" t="s">
        <v>2237</v>
      </c>
    </row>
    <row r="66" spans="1:9" x14ac:dyDescent="0.25">
      <c r="A66" s="368" t="str">
        <f>IF(ISBLANK(NEW!G130),"",NEW!G130)</f>
        <v/>
      </c>
      <c r="B66" s="369"/>
      <c r="C66" s="106" t="str">
        <f>IF(ISBLANK(NEW!H130),"",NEW!H130)</f>
        <v/>
      </c>
      <c r="D66" s="106" t="str">
        <f>IF(ISBLANK(NEW!I130),"",NEW!I130)</f>
        <v/>
      </c>
      <c r="E66" s="106" t="str">
        <f>IF(ISBLANK(NEW!J130),"",NEW!J130)</f>
        <v/>
      </c>
      <c r="F66" s="107" t="str">
        <f>IF(NEW!BJ130=LOADER!$I$123,"YES","NO")</f>
        <v>NO</v>
      </c>
      <c r="G66" s="107" t="str">
        <f>IF(NEW!BJ130=LOADER!$I$123,LOADER!$H$123,IF(NEW!BJ130=LOADER!$I$124,LOADER!$H$124,IF(NEW!BJ130=LOADER!$I$125,LOADER!$H$125,IF(NEW!BJ130=LOADER!$I$126,LOADER!$H$126,IF(NEW!BJ130=LOADER!$I$127,LOADER!$H$127,IF(NEW!BJ130=LOADER!$I$128,LOADER!$H$128,IF(NEW!BJ130=LOADER!$I$129,LOADER!$H$129,IF(NEW!BJ130=LOADER!$I$130,LOADER!$H$130,IF(NEW!BJ130=LOADER!$I$131,LOADER!$H$131,"0")))))))))</f>
        <v>0</v>
      </c>
      <c r="H66" s="107"/>
      <c r="I66" s="108" t="s">
        <v>2237</v>
      </c>
    </row>
    <row r="67" spans="1:9" x14ac:dyDescent="0.25">
      <c r="A67" s="368" t="str">
        <f>IF(ISBLANK(NEW!G131),"",NEW!G131)</f>
        <v/>
      </c>
      <c r="B67" s="369"/>
      <c r="C67" s="106" t="str">
        <f>IF(ISBLANK(NEW!H131),"",NEW!H131)</f>
        <v/>
      </c>
      <c r="D67" s="106" t="str">
        <f>IF(ISBLANK(NEW!I131),"",NEW!I131)</f>
        <v/>
      </c>
      <c r="E67" s="106" t="str">
        <f>IF(ISBLANK(NEW!J131),"",NEW!J131)</f>
        <v/>
      </c>
      <c r="F67" s="107" t="str">
        <f>IF(NEW!BJ131=LOADER!$I$123,"YES","NO")</f>
        <v>NO</v>
      </c>
      <c r="G67" s="107" t="str">
        <f>IF(NEW!BJ131=LOADER!$I$123,LOADER!$H$123,IF(NEW!BJ131=LOADER!$I$124,LOADER!$H$124,IF(NEW!BJ131=LOADER!$I$125,LOADER!$H$125,IF(NEW!BJ131=LOADER!$I$126,LOADER!$H$126,IF(NEW!BJ131=LOADER!$I$127,LOADER!$H$127,IF(NEW!BJ131=LOADER!$I$128,LOADER!$H$128,IF(NEW!BJ131=LOADER!$I$129,LOADER!$H$129,IF(NEW!BJ131=LOADER!$I$130,LOADER!$H$130,IF(NEW!BJ131=LOADER!$I$131,LOADER!$H$131,"0")))))))))</f>
        <v>0</v>
      </c>
      <c r="H67" s="107"/>
      <c r="I67" s="108" t="s">
        <v>2237</v>
      </c>
    </row>
    <row r="68" spans="1:9" x14ac:dyDescent="0.25">
      <c r="A68" s="368" t="str">
        <f>IF(ISBLANK(NEW!G132),"",NEW!G132)</f>
        <v/>
      </c>
      <c r="B68" s="369"/>
      <c r="C68" s="106" t="str">
        <f>IF(ISBLANK(NEW!H132),"",NEW!H132)</f>
        <v/>
      </c>
      <c r="D68" s="106" t="str">
        <f>IF(ISBLANK(NEW!I132),"",NEW!I132)</f>
        <v/>
      </c>
      <c r="E68" s="106" t="str">
        <f>IF(ISBLANK(NEW!J132),"",NEW!J132)</f>
        <v/>
      </c>
      <c r="F68" s="107" t="str">
        <f>IF(NEW!BJ132=LOADER!$I$123,"YES","NO")</f>
        <v>NO</v>
      </c>
      <c r="G68" s="107" t="str">
        <f>IF(NEW!BJ132=LOADER!$I$123,LOADER!$H$123,IF(NEW!BJ132=LOADER!$I$124,LOADER!$H$124,IF(NEW!BJ132=LOADER!$I$125,LOADER!$H$125,IF(NEW!BJ132=LOADER!$I$126,LOADER!$H$126,IF(NEW!BJ132=LOADER!$I$127,LOADER!$H$127,IF(NEW!BJ132=LOADER!$I$128,LOADER!$H$128,IF(NEW!BJ132=LOADER!$I$129,LOADER!$H$129,IF(NEW!BJ132=LOADER!$I$130,LOADER!$H$130,IF(NEW!BJ132=LOADER!$I$131,LOADER!$H$131,"0")))))))))</f>
        <v>0</v>
      </c>
      <c r="H68" s="107"/>
      <c r="I68" s="108" t="s">
        <v>2237</v>
      </c>
    </row>
    <row r="69" spans="1:9" x14ac:dyDescent="0.25">
      <c r="A69" s="368" t="str">
        <f>IF(ISBLANK(NEW!G133),"",NEW!G133)</f>
        <v/>
      </c>
      <c r="B69" s="369"/>
      <c r="C69" s="106" t="str">
        <f>IF(ISBLANK(NEW!H133),"",NEW!H133)</f>
        <v/>
      </c>
      <c r="D69" s="106" t="str">
        <f>IF(ISBLANK(NEW!I133),"",NEW!I133)</f>
        <v/>
      </c>
      <c r="E69" s="106" t="str">
        <f>IF(ISBLANK(NEW!J133),"",NEW!J133)</f>
        <v/>
      </c>
      <c r="F69" s="107" t="str">
        <f>IF(NEW!BJ133=LOADER!$I$123,"YES","NO")</f>
        <v>NO</v>
      </c>
      <c r="G69" s="107" t="str">
        <f>IF(NEW!BJ133=LOADER!$I$123,LOADER!$H$123,IF(NEW!BJ133=LOADER!$I$124,LOADER!$H$124,IF(NEW!BJ133=LOADER!$I$125,LOADER!$H$125,IF(NEW!BJ133=LOADER!$I$126,LOADER!$H$126,IF(NEW!BJ133=LOADER!$I$127,LOADER!$H$127,IF(NEW!BJ133=LOADER!$I$128,LOADER!$H$128,IF(NEW!BJ133=LOADER!$I$129,LOADER!$H$129,IF(NEW!BJ133=LOADER!$I$130,LOADER!$H$130,IF(NEW!BJ133=LOADER!$I$131,LOADER!$H$131,"0")))))))))</f>
        <v>0</v>
      </c>
      <c r="H69" s="107"/>
      <c r="I69" s="108" t="s">
        <v>2237</v>
      </c>
    </row>
    <row r="70" spans="1:9" x14ac:dyDescent="0.25">
      <c r="A70" s="368" t="str">
        <f>IF(ISBLANK(NEW!G134),"",NEW!G134)</f>
        <v/>
      </c>
      <c r="B70" s="369"/>
      <c r="C70" s="106" t="str">
        <f>IF(ISBLANK(NEW!H134),"",NEW!H134)</f>
        <v/>
      </c>
      <c r="D70" s="106" t="str">
        <f>IF(ISBLANK(NEW!I134),"",NEW!I134)</f>
        <v/>
      </c>
      <c r="E70" s="106" t="str">
        <f>IF(ISBLANK(NEW!J134),"",NEW!J134)</f>
        <v/>
      </c>
      <c r="F70" s="107" t="str">
        <f>IF(NEW!BJ134=LOADER!$I$123,"YES","NO")</f>
        <v>NO</v>
      </c>
      <c r="G70" s="107" t="str">
        <f>IF(NEW!BJ134=LOADER!$I$123,LOADER!$H$123,IF(NEW!BJ134=LOADER!$I$124,LOADER!$H$124,IF(NEW!BJ134=LOADER!$I$125,LOADER!$H$125,IF(NEW!BJ134=LOADER!$I$126,LOADER!$H$126,IF(NEW!BJ134=LOADER!$I$127,LOADER!$H$127,IF(NEW!BJ134=LOADER!$I$128,LOADER!$H$128,IF(NEW!BJ134=LOADER!$I$129,LOADER!$H$129,IF(NEW!BJ134=LOADER!$I$130,LOADER!$H$130,IF(NEW!BJ134=LOADER!$I$131,LOADER!$H$131,"0")))))))))</f>
        <v>0</v>
      </c>
      <c r="H70" s="107"/>
      <c r="I70" s="108" t="s">
        <v>2237</v>
      </c>
    </row>
    <row r="71" spans="1:9" x14ac:dyDescent="0.25">
      <c r="A71" s="368" t="str">
        <f>IF(ISBLANK(NEW!G135),"",NEW!G135)</f>
        <v/>
      </c>
      <c r="B71" s="369"/>
      <c r="C71" s="106" t="str">
        <f>IF(ISBLANK(NEW!H135),"",NEW!H135)</f>
        <v/>
      </c>
      <c r="D71" s="106" t="str">
        <f>IF(ISBLANK(NEW!I135),"",NEW!I135)</f>
        <v/>
      </c>
      <c r="E71" s="106" t="str">
        <f>IF(ISBLANK(NEW!J135),"",NEW!J135)</f>
        <v/>
      </c>
      <c r="F71" s="107" t="str">
        <f>IF(NEW!BJ135=LOADER!$I$123,"YES","NO")</f>
        <v>NO</v>
      </c>
      <c r="G71" s="107" t="str">
        <f>IF(NEW!BJ135=LOADER!$I$123,LOADER!$H$123,IF(NEW!BJ135=LOADER!$I$124,LOADER!$H$124,IF(NEW!BJ135=LOADER!$I$125,LOADER!$H$125,IF(NEW!BJ135=LOADER!$I$126,LOADER!$H$126,IF(NEW!BJ135=LOADER!$I$127,LOADER!$H$127,IF(NEW!BJ135=LOADER!$I$128,LOADER!$H$128,IF(NEW!BJ135=LOADER!$I$129,LOADER!$H$129,IF(NEW!BJ135=LOADER!$I$130,LOADER!$H$130,IF(NEW!BJ135=LOADER!$I$131,LOADER!$H$131,"0")))))))))</f>
        <v>0</v>
      </c>
      <c r="H71" s="107"/>
      <c r="I71" s="108" t="s">
        <v>2237</v>
      </c>
    </row>
    <row r="72" spans="1:9" x14ac:dyDescent="0.25">
      <c r="A72" s="368" t="str">
        <f>IF(ISBLANK(NEW!G136),"",NEW!G136)</f>
        <v/>
      </c>
      <c r="B72" s="369"/>
      <c r="C72" s="106" t="str">
        <f>IF(ISBLANK(NEW!H136),"",NEW!H136)</f>
        <v/>
      </c>
      <c r="D72" s="106" t="str">
        <f>IF(ISBLANK(NEW!I136),"",NEW!I136)</f>
        <v/>
      </c>
      <c r="E72" s="106" t="str">
        <f>IF(ISBLANK(NEW!J136),"",NEW!J136)</f>
        <v/>
      </c>
      <c r="F72" s="107" t="str">
        <f>IF(NEW!BJ136=LOADER!$I$123,"YES","NO")</f>
        <v>NO</v>
      </c>
      <c r="G72" s="107" t="str">
        <f>IF(NEW!BJ136=LOADER!$I$123,LOADER!$H$123,IF(NEW!BJ136=LOADER!$I$124,LOADER!$H$124,IF(NEW!BJ136=LOADER!$I$125,LOADER!$H$125,IF(NEW!BJ136=LOADER!$I$126,LOADER!$H$126,IF(NEW!BJ136=LOADER!$I$127,LOADER!$H$127,IF(NEW!BJ136=LOADER!$I$128,LOADER!$H$128,IF(NEW!BJ136=LOADER!$I$129,LOADER!$H$129,IF(NEW!BJ136=LOADER!$I$130,LOADER!$H$130,IF(NEW!BJ136=LOADER!$I$131,LOADER!$H$131,"0")))))))))</f>
        <v>0</v>
      </c>
      <c r="H72" s="107"/>
      <c r="I72" s="108" t="s">
        <v>2237</v>
      </c>
    </row>
    <row r="73" spans="1:9" x14ac:dyDescent="0.25">
      <c r="A73" s="368" t="str">
        <f>IF(ISBLANK(NEW!G137),"",NEW!G137)</f>
        <v/>
      </c>
      <c r="B73" s="369"/>
      <c r="C73" s="106" t="str">
        <f>IF(ISBLANK(NEW!H137),"",NEW!H137)</f>
        <v/>
      </c>
      <c r="D73" s="106" t="str">
        <f>IF(ISBLANK(NEW!I137),"",NEW!I137)</f>
        <v/>
      </c>
      <c r="E73" s="106" t="str">
        <f>IF(ISBLANK(NEW!J137),"",NEW!J137)</f>
        <v/>
      </c>
      <c r="F73" s="107" t="str">
        <f>IF(NEW!BJ137=LOADER!$I$123,"YES","NO")</f>
        <v>NO</v>
      </c>
      <c r="G73" s="107" t="str">
        <f>IF(NEW!BJ137=LOADER!$I$123,LOADER!$H$123,IF(NEW!BJ137=LOADER!$I$124,LOADER!$H$124,IF(NEW!BJ137=LOADER!$I$125,LOADER!$H$125,IF(NEW!BJ137=LOADER!$I$126,LOADER!$H$126,IF(NEW!BJ137=LOADER!$I$127,LOADER!$H$127,IF(NEW!BJ137=LOADER!$I$128,LOADER!$H$128,IF(NEW!BJ137=LOADER!$I$129,LOADER!$H$129,IF(NEW!BJ137=LOADER!$I$130,LOADER!$H$130,IF(NEW!BJ137=LOADER!$I$131,LOADER!$H$131,"0")))))))))</f>
        <v>0</v>
      </c>
      <c r="H73" s="107"/>
      <c r="I73" s="108" t="s">
        <v>2237</v>
      </c>
    </row>
    <row r="74" spans="1:9" x14ac:dyDescent="0.25">
      <c r="A74" s="368" t="str">
        <f>IF(ISBLANK(NEW!G138),"",NEW!G138)</f>
        <v/>
      </c>
      <c r="B74" s="369"/>
      <c r="C74" s="106" t="str">
        <f>IF(ISBLANK(NEW!H138),"",NEW!H138)</f>
        <v/>
      </c>
      <c r="D74" s="106" t="str">
        <f>IF(ISBLANK(NEW!I138),"",NEW!I138)</f>
        <v/>
      </c>
      <c r="E74" s="106" t="str">
        <f>IF(ISBLANK(NEW!J138),"",NEW!J138)</f>
        <v/>
      </c>
      <c r="F74" s="107" t="str">
        <f>IF(NEW!BJ138=LOADER!$I$123,"YES","NO")</f>
        <v>NO</v>
      </c>
      <c r="G74" s="107" t="str">
        <f>IF(NEW!BJ138=LOADER!$I$123,LOADER!$H$123,IF(NEW!BJ138=LOADER!$I$124,LOADER!$H$124,IF(NEW!BJ138=LOADER!$I$125,LOADER!$H$125,IF(NEW!BJ138=LOADER!$I$126,LOADER!$H$126,IF(NEW!BJ138=LOADER!$I$127,LOADER!$H$127,IF(NEW!BJ138=LOADER!$I$128,LOADER!$H$128,IF(NEW!BJ138=LOADER!$I$129,LOADER!$H$129,IF(NEW!BJ138=LOADER!$I$130,LOADER!$H$130,IF(NEW!BJ138=LOADER!$I$131,LOADER!$H$131,"0")))))))))</f>
        <v>0</v>
      </c>
      <c r="H74" s="107"/>
      <c r="I74" s="108" t="s">
        <v>2237</v>
      </c>
    </row>
    <row r="75" spans="1:9" x14ac:dyDescent="0.25">
      <c r="A75" s="368" t="str">
        <f>IF(ISBLANK(NEW!G139),"",NEW!G139)</f>
        <v/>
      </c>
      <c r="B75" s="369"/>
      <c r="C75" s="106" t="str">
        <f>IF(ISBLANK(NEW!H139),"",NEW!H139)</f>
        <v/>
      </c>
      <c r="D75" s="106" t="str">
        <f>IF(ISBLANK(NEW!I139),"",NEW!I139)</f>
        <v/>
      </c>
      <c r="E75" s="106" t="str">
        <f>IF(ISBLANK(NEW!J139),"",NEW!J139)</f>
        <v/>
      </c>
      <c r="F75" s="107" t="str">
        <f>IF(NEW!BJ139=LOADER!$I$123,"YES","NO")</f>
        <v>NO</v>
      </c>
      <c r="G75" s="107" t="str">
        <f>IF(NEW!BJ139=LOADER!$I$123,LOADER!$H$123,IF(NEW!BJ139=LOADER!$I$124,LOADER!$H$124,IF(NEW!BJ139=LOADER!$I$125,LOADER!$H$125,IF(NEW!BJ139=LOADER!$I$126,LOADER!$H$126,IF(NEW!BJ139=LOADER!$I$127,LOADER!$H$127,IF(NEW!BJ139=LOADER!$I$128,LOADER!$H$128,IF(NEW!BJ139=LOADER!$I$129,LOADER!$H$129,IF(NEW!BJ139=LOADER!$I$130,LOADER!$H$130,IF(NEW!BJ139=LOADER!$I$131,LOADER!$H$131,"0")))))))))</f>
        <v>0</v>
      </c>
      <c r="H75" s="107"/>
      <c r="I75" s="108" t="s">
        <v>2237</v>
      </c>
    </row>
    <row r="76" spans="1:9" x14ac:dyDescent="0.25">
      <c r="A76" s="368" t="str">
        <f>IF(ISBLANK(NEW!G140),"",NEW!G140)</f>
        <v/>
      </c>
      <c r="B76" s="369"/>
      <c r="C76" s="106" t="str">
        <f>IF(ISBLANK(NEW!H140),"",NEW!H140)</f>
        <v/>
      </c>
      <c r="D76" s="106" t="str">
        <f>IF(ISBLANK(NEW!I140),"",NEW!I140)</f>
        <v/>
      </c>
      <c r="E76" s="106" t="str">
        <f>IF(ISBLANK(NEW!J140),"",NEW!J140)</f>
        <v/>
      </c>
      <c r="F76" s="107" t="str">
        <f>IF(NEW!BJ140=LOADER!$I$123,"YES","NO")</f>
        <v>NO</v>
      </c>
      <c r="G76" s="107" t="str">
        <f>IF(NEW!BJ140=LOADER!$I$123,LOADER!$H$123,IF(NEW!BJ140=LOADER!$I$124,LOADER!$H$124,IF(NEW!BJ140=LOADER!$I$125,LOADER!$H$125,IF(NEW!BJ140=LOADER!$I$126,LOADER!$H$126,IF(NEW!BJ140=LOADER!$I$127,LOADER!$H$127,IF(NEW!BJ140=LOADER!$I$128,LOADER!$H$128,IF(NEW!BJ140=LOADER!$I$129,LOADER!$H$129,IF(NEW!BJ140=LOADER!$I$130,LOADER!$H$130,IF(NEW!BJ140=LOADER!$I$131,LOADER!$H$131,"0")))))))))</f>
        <v>0</v>
      </c>
      <c r="H76" s="107"/>
      <c r="I76" s="108" t="s">
        <v>2237</v>
      </c>
    </row>
    <row r="77" spans="1:9" x14ac:dyDescent="0.25">
      <c r="A77" s="368" t="str">
        <f>IF(ISBLANK(NEW!G141),"",NEW!G141)</f>
        <v/>
      </c>
      <c r="B77" s="369"/>
      <c r="C77" s="106" t="str">
        <f>IF(ISBLANK(NEW!H141),"",NEW!H141)</f>
        <v/>
      </c>
      <c r="D77" s="106" t="str">
        <f>IF(ISBLANK(NEW!I141),"",NEW!I141)</f>
        <v/>
      </c>
      <c r="E77" s="106" t="str">
        <f>IF(ISBLANK(NEW!J141),"",NEW!J141)</f>
        <v/>
      </c>
      <c r="F77" s="107" t="str">
        <f>IF(NEW!BJ141=LOADER!$I$123,"YES","NO")</f>
        <v>NO</v>
      </c>
      <c r="G77" s="107" t="str">
        <f>IF(NEW!BJ141=LOADER!$I$123,LOADER!$H$123,IF(NEW!BJ141=LOADER!$I$124,LOADER!$H$124,IF(NEW!BJ141=LOADER!$I$125,LOADER!$H$125,IF(NEW!BJ141=LOADER!$I$126,LOADER!$H$126,IF(NEW!BJ141=LOADER!$I$127,LOADER!$H$127,IF(NEW!BJ141=LOADER!$I$128,LOADER!$H$128,IF(NEW!BJ141=LOADER!$I$129,LOADER!$H$129,IF(NEW!BJ141=LOADER!$I$130,LOADER!$H$130,IF(NEW!BJ141=LOADER!$I$131,LOADER!$H$131,"0")))))))))</f>
        <v>0</v>
      </c>
      <c r="H77" s="107"/>
      <c r="I77" s="108" t="s">
        <v>2237</v>
      </c>
    </row>
    <row r="78" spans="1:9" x14ac:dyDescent="0.25">
      <c r="A78" s="368" t="str">
        <f>IF(ISBLANK(NEW!G142),"",NEW!G142)</f>
        <v/>
      </c>
      <c r="B78" s="369"/>
      <c r="C78" s="106" t="str">
        <f>IF(ISBLANK(NEW!H142),"",NEW!H142)</f>
        <v/>
      </c>
      <c r="D78" s="106" t="str">
        <f>IF(ISBLANK(NEW!I142),"",NEW!I142)</f>
        <v/>
      </c>
      <c r="E78" s="106" t="str">
        <f>IF(ISBLANK(NEW!J142),"",NEW!J142)</f>
        <v/>
      </c>
      <c r="F78" s="107" t="str">
        <f>IF(NEW!BJ142=LOADER!$I$123,"YES","NO")</f>
        <v>NO</v>
      </c>
      <c r="G78" s="107" t="str">
        <f>IF(NEW!BJ142=LOADER!$I$123,LOADER!$H$123,IF(NEW!BJ142=LOADER!$I$124,LOADER!$H$124,IF(NEW!BJ142=LOADER!$I$125,LOADER!$H$125,IF(NEW!BJ142=LOADER!$I$126,LOADER!$H$126,IF(NEW!BJ142=LOADER!$I$127,LOADER!$H$127,IF(NEW!BJ142=LOADER!$I$128,LOADER!$H$128,IF(NEW!BJ142=LOADER!$I$129,LOADER!$H$129,IF(NEW!BJ142=LOADER!$I$130,LOADER!$H$130,IF(NEW!BJ142=LOADER!$I$131,LOADER!$H$131,"0")))))))))</f>
        <v>0</v>
      </c>
      <c r="H78" s="107"/>
      <c r="I78" s="108" t="s">
        <v>2237</v>
      </c>
    </row>
    <row r="79" spans="1:9" x14ac:dyDescent="0.25">
      <c r="A79" s="368" t="str">
        <f>IF(ISBLANK(NEW!G143),"",NEW!G143)</f>
        <v/>
      </c>
      <c r="B79" s="369"/>
      <c r="C79" s="106" t="str">
        <f>IF(ISBLANK(NEW!H143),"",NEW!H143)</f>
        <v/>
      </c>
      <c r="D79" s="106" t="str">
        <f>IF(ISBLANK(NEW!I143),"",NEW!I143)</f>
        <v/>
      </c>
      <c r="E79" s="106" t="str">
        <f>IF(ISBLANK(NEW!J143),"",NEW!J143)</f>
        <v/>
      </c>
      <c r="F79" s="107" t="str">
        <f>IF(NEW!BJ143=LOADER!$I$123,"YES","NO")</f>
        <v>NO</v>
      </c>
      <c r="G79" s="107" t="str">
        <f>IF(NEW!BJ143=LOADER!$I$123,LOADER!$H$123,IF(NEW!BJ143=LOADER!$I$124,LOADER!$H$124,IF(NEW!BJ143=LOADER!$I$125,LOADER!$H$125,IF(NEW!BJ143=LOADER!$I$126,LOADER!$H$126,IF(NEW!BJ143=LOADER!$I$127,LOADER!$H$127,IF(NEW!BJ143=LOADER!$I$128,LOADER!$H$128,IF(NEW!BJ143=LOADER!$I$129,LOADER!$H$129,IF(NEW!BJ143=LOADER!$I$130,LOADER!$H$130,IF(NEW!BJ143=LOADER!$I$131,LOADER!$H$131,"0")))))))))</f>
        <v>0</v>
      </c>
      <c r="H79" s="107"/>
      <c r="I79" s="108" t="s">
        <v>2237</v>
      </c>
    </row>
    <row r="80" spans="1:9" x14ac:dyDescent="0.25">
      <c r="A80" s="368" t="str">
        <f>IF(ISBLANK(NEW!G144),"",NEW!G144)</f>
        <v/>
      </c>
      <c r="B80" s="369"/>
      <c r="C80" s="106" t="str">
        <f>IF(ISBLANK(NEW!H144),"",NEW!H144)</f>
        <v/>
      </c>
      <c r="D80" s="106" t="str">
        <f>IF(ISBLANK(NEW!I144),"",NEW!I144)</f>
        <v/>
      </c>
      <c r="E80" s="106" t="str">
        <f>IF(ISBLANK(NEW!J144),"",NEW!J144)</f>
        <v/>
      </c>
      <c r="F80" s="107" t="str">
        <f>IF(NEW!BJ144=LOADER!$I$123,"YES","NO")</f>
        <v>NO</v>
      </c>
      <c r="G80" s="107" t="str">
        <f>IF(NEW!BJ144=LOADER!$I$123,LOADER!$H$123,IF(NEW!BJ144=LOADER!$I$124,LOADER!$H$124,IF(NEW!BJ144=LOADER!$I$125,LOADER!$H$125,IF(NEW!BJ144=LOADER!$I$126,LOADER!$H$126,IF(NEW!BJ144=LOADER!$I$127,LOADER!$H$127,IF(NEW!BJ144=LOADER!$I$128,LOADER!$H$128,IF(NEW!BJ144=LOADER!$I$129,LOADER!$H$129,IF(NEW!BJ144=LOADER!$I$130,LOADER!$H$130,IF(NEW!BJ144=LOADER!$I$131,LOADER!$H$131,"0")))))))))</f>
        <v>0</v>
      </c>
      <c r="H80" s="107"/>
      <c r="I80" s="108" t="s">
        <v>2237</v>
      </c>
    </row>
    <row r="81" spans="1:9" x14ac:dyDescent="0.25">
      <c r="A81" s="368" t="str">
        <f>IF(ISBLANK(NEW!G145),"",NEW!G145)</f>
        <v/>
      </c>
      <c r="B81" s="369"/>
      <c r="C81" s="106" t="str">
        <f>IF(ISBLANK(NEW!H145),"",NEW!H145)</f>
        <v/>
      </c>
      <c r="D81" s="106" t="str">
        <f>IF(ISBLANK(NEW!I145),"",NEW!I145)</f>
        <v/>
      </c>
      <c r="E81" s="106" t="str">
        <f>IF(ISBLANK(NEW!J145),"",NEW!J145)</f>
        <v/>
      </c>
      <c r="F81" s="107" t="str">
        <f>IF(NEW!BJ145=LOADER!$I$123,"YES","NO")</f>
        <v>NO</v>
      </c>
      <c r="G81" s="107" t="str">
        <f>IF(NEW!BJ145=LOADER!$I$123,LOADER!$H$123,IF(NEW!BJ145=LOADER!$I$124,LOADER!$H$124,IF(NEW!BJ145=LOADER!$I$125,LOADER!$H$125,IF(NEW!BJ145=LOADER!$I$126,LOADER!$H$126,IF(NEW!BJ145=LOADER!$I$127,LOADER!$H$127,IF(NEW!BJ145=LOADER!$I$128,LOADER!$H$128,IF(NEW!BJ145=LOADER!$I$129,LOADER!$H$129,IF(NEW!BJ145=LOADER!$I$130,LOADER!$H$130,IF(NEW!BJ145=LOADER!$I$131,LOADER!$H$131,"0")))))))))</f>
        <v>0</v>
      </c>
      <c r="H81" s="107"/>
      <c r="I81" s="108" t="s">
        <v>2237</v>
      </c>
    </row>
    <row r="82" spans="1:9" x14ac:dyDescent="0.25">
      <c r="A82" s="368" t="str">
        <f>IF(ISBLANK(NEW!G146),"",NEW!G146)</f>
        <v/>
      </c>
      <c r="B82" s="369"/>
      <c r="C82" s="106" t="str">
        <f>IF(ISBLANK(NEW!H146),"",NEW!H146)</f>
        <v/>
      </c>
      <c r="D82" s="106" t="str">
        <f>IF(ISBLANK(NEW!I146),"",NEW!I146)</f>
        <v/>
      </c>
      <c r="E82" s="106" t="str">
        <f>IF(ISBLANK(NEW!J146),"",NEW!J146)</f>
        <v/>
      </c>
      <c r="F82" s="107" t="str">
        <f>IF(NEW!BJ146=LOADER!$I$123,"YES","NO")</f>
        <v>NO</v>
      </c>
      <c r="G82" s="107" t="str">
        <f>IF(NEW!BJ146=LOADER!$I$123,LOADER!$H$123,IF(NEW!BJ146=LOADER!$I$124,LOADER!$H$124,IF(NEW!BJ146=LOADER!$I$125,LOADER!$H$125,IF(NEW!BJ146=LOADER!$I$126,LOADER!$H$126,IF(NEW!BJ146=LOADER!$I$127,LOADER!$H$127,IF(NEW!BJ146=LOADER!$I$128,LOADER!$H$128,IF(NEW!BJ146=LOADER!$I$129,LOADER!$H$129,IF(NEW!BJ146=LOADER!$I$130,LOADER!$H$130,IF(NEW!BJ146=LOADER!$I$131,LOADER!$H$131,"0")))))))))</f>
        <v>0</v>
      </c>
      <c r="H82" s="107"/>
      <c r="I82" s="108" t="s">
        <v>2237</v>
      </c>
    </row>
    <row r="83" spans="1:9" x14ac:dyDescent="0.25">
      <c r="A83" s="368" t="str">
        <f>IF(ISBLANK(NEW!G147),"",NEW!G147)</f>
        <v/>
      </c>
      <c r="B83" s="369"/>
      <c r="C83" s="106" t="str">
        <f>IF(ISBLANK(NEW!H147),"",NEW!H147)</f>
        <v/>
      </c>
      <c r="D83" s="106" t="str">
        <f>IF(ISBLANK(NEW!I147),"",NEW!I147)</f>
        <v/>
      </c>
      <c r="E83" s="106" t="str">
        <f>IF(ISBLANK(NEW!J147),"",NEW!J147)</f>
        <v/>
      </c>
      <c r="F83" s="107" t="str">
        <f>IF(NEW!BJ147=LOADER!$I$123,"YES","NO")</f>
        <v>NO</v>
      </c>
      <c r="G83" s="107" t="str">
        <f>IF(NEW!BJ147=LOADER!$I$123,LOADER!$H$123,IF(NEW!BJ147=LOADER!$I$124,LOADER!$H$124,IF(NEW!BJ147=LOADER!$I$125,LOADER!$H$125,IF(NEW!BJ147=LOADER!$I$126,LOADER!$H$126,IF(NEW!BJ147=LOADER!$I$127,LOADER!$H$127,IF(NEW!BJ147=LOADER!$I$128,LOADER!$H$128,IF(NEW!BJ147=LOADER!$I$129,LOADER!$H$129,IF(NEW!BJ147=LOADER!$I$130,LOADER!$H$130,IF(NEW!BJ147=LOADER!$I$131,LOADER!$H$131,"0")))))))))</f>
        <v>0</v>
      </c>
      <c r="H83" s="107"/>
      <c r="I83" s="108" t="s">
        <v>2237</v>
      </c>
    </row>
    <row r="84" spans="1:9" x14ac:dyDescent="0.25">
      <c r="A84" s="368" t="str">
        <f>IF(ISBLANK(NEW!G148),"",NEW!G148)</f>
        <v/>
      </c>
      <c r="B84" s="369"/>
      <c r="C84" s="106" t="str">
        <f>IF(ISBLANK(NEW!H148),"",NEW!H148)</f>
        <v/>
      </c>
      <c r="D84" s="106" t="str">
        <f>IF(ISBLANK(NEW!I148),"",NEW!I148)</f>
        <v/>
      </c>
      <c r="E84" s="106" t="str">
        <f>IF(ISBLANK(NEW!J148),"",NEW!J148)</f>
        <v/>
      </c>
      <c r="F84" s="107" t="str">
        <f>IF(NEW!BJ148=LOADER!$I$123,"YES","NO")</f>
        <v>NO</v>
      </c>
      <c r="G84" s="107" t="str">
        <f>IF(NEW!BJ148=LOADER!$I$123,LOADER!$H$123,IF(NEW!BJ148=LOADER!$I$124,LOADER!$H$124,IF(NEW!BJ148=LOADER!$I$125,LOADER!$H$125,IF(NEW!BJ148=LOADER!$I$126,LOADER!$H$126,IF(NEW!BJ148=LOADER!$I$127,LOADER!$H$127,IF(NEW!BJ148=LOADER!$I$128,LOADER!$H$128,IF(NEW!BJ148=LOADER!$I$129,LOADER!$H$129,IF(NEW!BJ148=LOADER!$I$130,LOADER!$H$130,IF(NEW!BJ148=LOADER!$I$131,LOADER!$H$131,"0")))))))))</f>
        <v>0</v>
      </c>
      <c r="H84" s="107"/>
      <c r="I84" s="108" t="s">
        <v>2237</v>
      </c>
    </row>
    <row r="85" spans="1:9" x14ac:dyDescent="0.25">
      <c r="A85" s="368" t="str">
        <f>IF(ISBLANK(NEW!G149),"",NEW!G149)</f>
        <v/>
      </c>
      <c r="B85" s="369"/>
      <c r="C85" s="106" t="str">
        <f>IF(ISBLANK(NEW!H149),"",NEW!H149)</f>
        <v/>
      </c>
      <c r="D85" s="106" t="str">
        <f>IF(ISBLANK(NEW!I149),"",NEW!I149)</f>
        <v/>
      </c>
      <c r="E85" s="106" t="str">
        <f>IF(ISBLANK(NEW!J149),"",NEW!J149)</f>
        <v/>
      </c>
      <c r="F85" s="107" t="str">
        <f>IF(NEW!BJ149=LOADER!$I$123,"YES","NO")</f>
        <v>NO</v>
      </c>
      <c r="G85" s="107" t="str">
        <f>IF(NEW!BJ149=LOADER!$I$123,LOADER!$H$123,IF(NEW!BJ149=LOADER!$I$124,LOADER!$H$124,IF(NEW!BJ149=LOADER!$I$125,LOADER!$H$125,IF(NEW!BJ149=LOADER!$I$126,LOADER!$H$126,IF(NEW!BJ149=LOADER!$I$127,LOADER!$H$127,IF(NEW!BJ149=LOADER!$I$128,LOADER!$H$128,IF(NEW!BJ149=LOADER!$I$129,LOADER!$H$129,IF(NEW!BJ149=LOADER!$I$130,LOADER!$H$130,IF(NEW!BJ149=LOADER!$I$131,LOADER!$H$131,"0")))))))))</f>
        <v>0</v>
      </c>
      <c r="H85" s="107"/>
      <c r="I85" s="108" t="s">
        <v>2237</v>
      </c>
    </row>
    <row r="86" spans="1:9" x14ac:dyDescent="0.25">
      <c r="A86" s="368" t="str">
        <f>IF(ISBLANK(NEW!G150),"",NEW!G150)</f>
        <v/>
      </c>
      <c r="B86" s="369"/>
      <c r="C86" s="106" t="str">
        <f>IF(ISBLANK(NEW!H150),"",NEW!H150)</f>
        <v/>
      </c>
      <c r="D86" s="106" t="str">
        <f>IF(ISBLANK(NEW!I150),"",NEW!I150)</f>
        <v/>
      </c>
      <c r="E86" s="106" t="str">
        <f>IF(ISBLANK(NEW!J150),"",NEW!J150)</f>
        <v/>
      </c>
      <c r="F86" s="107" t="str">
        <f>IF(NEW!BJ150=LOADER!$I$123,"YES","NO")</f>
        <v>NO</v>
      </c>
      <c r="G86" s="107" t="str">
        <f>IF(NEW!BJ150=LOADER!$I$123,LOADER!$H$123,IF(NEW!BJ150=LOADER!$I$124,LOADER!$H$124,IF(NEW!BJ150=LOADER!$I$125,LOADER!$H$125,IF(NEW!BJ150=LOADER!$I$126,LOADER!$H$126,IF(NEW!BJ150=LOADER!$I$127,LOADER!$H$127,IF(NEW!BJ150=LOADER!$I$128,LOADER!$H$128,IF(NEW!BJ150=LOADER!$I$129,LOADER!$H$129,IF(NEW!BJ150=LOADER!$I$130,LOADER!$H$130,IF(NEW!BJ150=LOADER!$I$131,LOADER!$H$131,"0")))))))))</f>
        <v>0</v>
      </c>
      <c r="H86" s="107"/>
      <c r="I86" s="108" t="s">
        <v>2237</v>
      </c>
    </row>
    <row r="87" spans="1:9" x14ac:dyDescent="0.25">
      <c r="A87" s="368" t="str">
        <f>IF(ISBLANK(NEW!G151),"",NEW!G151)</f>
        <v/>
      </c>
      <c r="B87" s="369"/>
      <c r="C87" s="106" t="str">
        <f>IF(ISBLANK(NEW!H151),"",NEW!H151)</f>
        <v/>
      </c>
      <c r="D87" s="106" t="str">
        <f>IF(ISBLANK(NEW!I151),"",NEW!I151)</f>
        <v/>
      </c>
      <c r="E87" s="106" t="str">
        <f>IF(ISBLANK(NEW!J151),"",NEW!J151)</f>
        <v/>
      </c>
      <c r="F87" s="107" t="str">
        <f>IF(NEW!BJ151=LOADER!$I$123,"YES","NO")</f>
        <v>NO</v>
      </c>
      <c r="G87" s="107" t="str">
        <f>IF(NEW!BJ151=LOADER!$I$123,LOADER!$H$123,IF(NEW!BJ151=LOADER!$I$124,LOADER!$H$124,IF(NEW!BJ151=LOADER!$I$125,LOADER!$H$125,IF(NEW!BJ151=LOADER!$I$126,LOADER!$H$126,IF(NEW!BJ151=LOADER!$I$127,LOADER!$H$127,IF(NEW!BJ151=LOADER!$I$128,LOADER!$H$128,IF(NEW!BJ151=LOADER!$I$129,LOADER!$H$129,IF(NEW!BJ151=LOADER!$I$130,LOADER!$H$130,IF(NEW!BJ151=LOADER!$I$131,LOADER!$H$131,"0")))))))))</f>
        <v>0</v>
      </c>
      <c r="H87" s="107"/>
      <c r="I87" s="108" t="s">
        <v>2237</v>
      </c>
    </row>
    <row r="88" spans="1:9" x14ac:dyDescent="0.25">
      <c r="A88" s="368" t="str">
        <f>IF(ISBLANK(NEW!G152),"",NEW!G152)</f>
        <v/>
      </c>
      <c r="B88" s="369"/>
      <c r="C88" s="106" t="str">
        <f>IF(ISBLANK(NEW!H152),"",NEW!H152)</f>
        <v/>
      </c>
      <c r="D88" s="106" t="str">
        <f>IF(ISBLANK(NEW!I152),"",NEW!I152)</f>
        <v/>
      </c>
      <c r="E88" s="106" t="str">
        <f>IF(ISBLANK(NEW!J152),"",NEW!J152)</f>
        <v/>
      </c>
      <c r="F88" s="107" t="str">
        <f>IF(NEW!BJ152=LOADER!$I$123,"YES","NO")</f>
        <v>NO</v>
      </c>
      <c r="G88" s="107" t="str">
        <f>IF(NEW!BJ152=LOADER!$I$123,LOADER!$H$123,IF(NEW!BJ152=LOADER!$I$124,LOADER!$H$124,IF(NEW!BJ152=LOADER!$I$125,LOADER!$H$125,IF(NEW!BJ152=LOADER!$I$126,LOADER!$H$126,IF(NEW!BJ152=LOADER!$I$127,LOADER!$H$127,IF(NEW!BJ152=LOADER!$I$128,LOADER!$H$128,IF(NEW!BJ152=LOADER!$I$129,LOADER!$H$129,IF(NEW!BJ152=LOADER!$I$130,LOADER!$H$130,IF(NEW!BJ152=LOADER!$I$131,LOADER!$H$131,"0")))))))))</f>
        <v>0</v>
      </c>
      <c r="H88" s="107"/>
      <c r="I88" s="108" t="s">
        <v>2237</v>
      </c>
    </row>
    <row r="89" spans="1:9" x14ac:dyDescent="0.25">
      <c r="A89" s="368" t="str">
        <f>IF(ISBLANK(NEW!G153),"",NEW!G153)</f>
        <v/>
      </c>
      <c r="B89" s="369"/>
      <c r="C89" s="106" t="str">
        <f>IF(ISBLANK(NEW!H153),"",NEW!H153)</f>
        <v/>
      </c>
      <c r="D89" s="106" t="str">
        <f>IF(ISBLANK(NEW!I153),"",NEW!I153)</f>
        <v/>
      </c>
      <c r="E89" s="106" t="str">
        <f>IF(ISBLANK(NEW!J153),"",NEW!J153)</f>
        <v/>
      </c>
      <c r="F89" s="107" t="str">
        <f>IF(NEW!BJ153=LOADER!$I$123,"YES","NO")</f>
        <v>NO</v>
      </c>
      <c r="G89" s="107" t="str">
        <f>IF(NEW!BJ153=LOADER!$I$123,LOADER!$H$123,IF(NEW!BJ153=LOADER!$I$124,LOADER!$H$124,IF(NEW!BJ153=LOADER!$I$125,LOADER!$H$125,IF(NEW!BJ153=LOADER!$I$126,LOADER!$H$126,IF(NEW!BJ153=LOADER!$I$127,LOADER!$H$127,IF(NEW!BJ153=LOADER!$I$128,LOADER!$H$128,IF(NEW!BJ153=LOADER!$I$129,LOADER!$H$129,IF(NEW!BJ153=LOADER!$I$130,LOADER!$H$130,IF(NEW!BJ153=LOADER!$I$131,LOADER!$H$131,"0")))))))))</f>
        <v>0</v>
      </c>
      <c r="H89" s="107"/>
      <c r="I89" s="108" t="s">
        <v>2237</v>
      </c>
    </row>
    <row r="90" spans="1:9" x14ac:dyDescent="0.25">
      <c r="A90" s="368" t="str">
        <f>IF(ISBLANK(NEW!G154),"",NEW!G154)</f>
        <v/>
      </c>
      <c r="B90" s="369"/>
      <c r="C90" s="106" t="str">
        <f>IF(ISBLANK(NEW!H154),"",NEW!H154)</f>
        <v/>
      </c>
      <c r="D90" s="106" t="str">
        <f>IF(ISBLANK(NEW!I154),"",NEW!I154)</f>
        <v/>
      </c>
      <c r="E90" s="106" t="str">
        <f>IF(ISBLANK(NEW!J154),"",NEW!J154)</f>
        <v/>
      </c>
      <c r="F90" s="107" t="str">
        <f>IF(NEW!BJ154=LOADER!$I$123,"YES","NO")</f>
        <v>NO</v>
      </c>
      <c r="G90" s="107" t="str">
        <f>IF(NEW!BJ154=LOADER!$I$123,LOADER!$H$123,IF(NEW!BJ154=LOADER!$I$124,LOADER!$H$124,IF(NEW!BJ154=LOADER!$I$125,LOADER!$H$125,IF(NEW!BJ154=LOADER!$I$126,LOADER!$H$126,IF(NEW!BJ154=LOADER!$I$127,LOADER!$H$127,IF(NEW!BJ154=LOADER!$I$128,LOADER!$H$128,IF(NEW!BJ154=LOADER!$I$129,LOADER!$H$129,IF(NEW!BJ154=LOADER!$I$130,LOADER!$H$130,IF(NEW!BJ154=LOADER!$I$131,LOADER!$H$131,"0")))))))))</f>
        <v>0</v>
      </c>
      <c r="H90" s="107"/>
      <c r="I90" s="108" t="s">
        <v>2237</v>
      </c>
    </row>
    <row r="91" spans="1:9" x14ac:dyDescent="0.25">
      <c r="A91" s="368" t="str">
        <f>IF(ISBLANK(NEW!G155),"",NEW!G155)</f>
        <v/>
      </c>
      <c r="B91" s="369"/>
      <c r="C91" s="106" t="str">
        <f>IF(ISBLANK(NEW!H155),"",NEW!H155)</f>
        <v/>
      </c>
      <c r="D91" s="106" t="str">
        <f>IF(ISBLANK(NEW!I155),"",NEW!I155)</f>
        <v/>
      </c>
      <c r="E91" s="106" t="str">
        <f>IF(ISBLANK(NEW!J155),"",NEW!J155)</f>
        <v/>
      </c>
      <c r="F91" s="107" t="str">
        <f>IF(NEW!BJ155=LOADER!$I$123,"YES","NO")</f>
        <v>NO</v>
      </c>
      <c r="G91" s="107" t="str">
        <f>IF(NEW!BJ155=LOADER!$I$123,LOADER!$H$123,IF(NEW!BJ155=LOADER!$I$124,LOADER!$H$124,IF(NEW!BJ155=LOADER!$I$125,LOADER!$H$125,IF(NEW!BJ155=LOADER!$I$126,LOADER!$H$126,IF(NEW!BJ155=LOADER!$I$127,LOADER!$H$127,IF(NEW!BJ155=LOADER!$I$128,LOADER!$H$128,IF(NEW!BJ155=LOADER!$I$129,LOADER!$H$129,IF(NEW!BJ155=LOADER!$I$130,LOADER!$H$130,IF(NEW!BJ155=LOADER!$I$131,LOADER!$H$131,"0")))))))))</f>
        <v>0</v>
      </c>
      <c r="H91" s="107"/>
      <c r="I91" s="108" t="s">
        <v>2237</v>
      </c>
    </row>
    <row r="92" spans="1:9" x14ac:dyDescent="0.25">
      <c r="A92" s="368" t="str">
        <f>IF(ISBLANK(NEW!G156),"",NEW!G156)</f>
        <v/>
      </c>
      <c r="B92" s="369"/>
      <c r="C92" s="106" t="str">
        <f>IF(ISBLANK(NEW!H156),"",NEW!H156)</f>
        <v/>
      </c>
      <c r="D92" s="106" t="str">
        <f>IF(ISBLANK(NEW!I156),"",NEW!I156)</f>
        <v/>
      </c>
      <c r="E92" s="106" t="str">
        <f>IF(ISBLANK(NEW!J156),"",NEW!J156)</f>
        <v/>
      </c>
      <c r="F92" s="107" t="str">
        <f>IF(NEW!BJ156=LOADER!$I$123,"YES","NO")</f>
        <v>NO</v>
      </c>
      <c r="G92" s="107" t="str">
        <f>IF(NEW!BJ156=LOADER!$I$123,LOADER!$H$123,IF(NEW!BJ156=LOADER!$I$124,LOADER!$H$124,IF(NEW!BJ156=LOADER!$I$125,LOADER!$H$125,IF(NEW!BJ156=LOADER!$I$126,LOADER!$H$126,IF(NEW!BJ156=LOADER!$I$127,LOADER!$H$127,IF(NEW!BJ156=LOADER!$I$128,LOADER!$H$128,IF(NEW!BJ156=LOADER!$I$129,LOADER!$H$129,IF(NEW!BJ156=LOADER!$I$130,LOADER!$H$130,IF(NEW!BJ156=LOADER!$I$131,LOADER!$H$131,"0")))))))))</f>
        <v>0</v>
      </c>
      <c r="H92" s="107"/>
      <c r="I92" s="108" t="s">
        <v>2237</v>
      </c>
    </row>
    <row r="93" spans="1:9" x14ac:dyDescent="0.25">
      <c r="A93" s="368" t="str">
        <f>IF(ISBLANK(NEW!G157),"",NEW!G157)</f>
        <v/>
      </c>
      <c r="B93" s="369"/>
      <c r="C93" s="106" t="str">
        <f>IF(ISBLANK(NEW!H157),"",NEW!H157)</f>
        <v/>
      </c>
      <c r="D93" s="106" t="str">
        <f>IF(ISBLANK(NEW!I157),"",NEW!I157)</f>
        <v/>
      </c>
      <c r="E93" s="106" t="str">
        <f>IF(ISBLANK(NEW!J157),"",NEW!J157)</f>
        <v/>
      </c>
      <c r="F93" s="107" t="str">
        <f>IF(NEW!BJ157=LOADER!$I$123,"YES","NO")</f>
        <v>NO</v>
      </c>
      <c r="G93" s="107" t="str">
        <f>IF(NEW!BJ157=LOADER!$I$123,LOADER!$H$123,IF(NEW!BJ157=LOADER!$I$124,LOADER!$H$124,IF(NEW!BJ157=LOADER!$I$125,LOADER!$H$125,IF(NEW!BJ157=LOADER!$I$126,LOADER!$H$126,IF(NEW!BJ157=LOADER!$I$127,LOADER!$H$127,IF(NEW!BJ157=LOADER!$I$128,LOADER!$H$128,IF(NEW!BJ157=LOADER!$I$129,LOADER!$H$129,IF(NEW!BJ157=LOADER!$I$130,LOADER!$H$130,IF(NEW!BJ157=LOADER!$I$131,LOADER!$H$131,"0")))))))))</f>
        <v>0</v>
      </c>
      <c r="H93" s="107"/>
      <c r="I93" s="108" t="s">
        <v>2237</v>
      </c>
    </row>
    <row r="94" spans="1:9" x14ac:dyDescent="0.25">
      <c r="A94" s="368" t="str">
        <f>IF(ISBLANK(NEW!G158),"",NEW!G158)</f>
        <v/>
      </c>
      <c r="B94" s="369"/>
      <c r="C94" s="106" t="str">
        <f>IF(ISBLANK(NEW!H158),"",NEW!H158)</f>
        <v/>
      </c>
      <c r="D94" s="106" t="str">
        <f>IF(ISBLANK(NEW!I158),"",NEW!I158)</f>
        <v/>
      </c>
      <c r="E94" s="106" t="str">
        <f>IF(ISBLANK(NEW!J158),"",NEW!J158)</f>
        <v/>
      </c>
      <c r="F94" s="107" t="str">
        <f>IF(NEW!BJ158=LOADER!$I$123,"YES","NO")</f>
        <v>NO</v>
      </c>
      <c r="G94" s="107" t="str">
        <f>IF(NEW!BJ158=LOADER!$I$123,LOADER!$H$123,IF(NEW!BJ158=LOADER!$I$124,LOADER!$H$124,IF(NEW!BJ158=LOADER!$I$125,LOADER!$H$125,IF(NEW!BJ158=LOADER!$I$126,LOADER!$H$126,IF(NEW!BJ158=LOADER!$I$127,LOADER!$H$127,IF(NEW!BJ158=LOADER!$I$128,LOADER!$H$128,IF(NEW!BJ158=LOADER!$I$129,LOADER!$H$129,IF(NEW!BJ158=LOADER!$I$130,LOADER!$H$130,IF(NEW!BJ158=LOADER!$I$131,LOADER!$H$131,"0")))))))))</f>
        <v>0</v>
      </c>
      <c r="H94" s="107"/>
      <c r="I94" s="108" t="s">
        <v>2237</v>
      </c>
    </row>
    <row r="95" spans="1:9" x14ac:dyDescent="0.25">
      <c r="A95" s="368" t="str">
        <f>IF(ISBLANK(NEW!G159),"",NEW!G159)</f>
        <v/>
      </c>
      <c r="B95" s="369"/>
      <c r="C95" s="106" t="str">
        <f>IF(ISBLANK(NEW!H159),"",NEW!H159)</f>
        <v/>
      </c>
      <c r="D95" s="106" t="str">
        <f>IF(ISBLANK(NEW!I159),"",NEW!I159)</f>
        <v/>
      </c>
      <c r="E95" s="106" t="str">
        <f>IF(ISBLANK(NEW!J159),"",NEW!J159)</f>
        <v/>
      </c>
      <c r="F95" s="107" t="str">
        <f>IF(NEW!BJ159=LOADER!$I$123,"YES","NO")</f>
        <v>NO</v>
      </c>
      <c r="G95" s="107" t="str">
        <f>IF(NEW!BJ159=LOADER!$I$123,LOADER!$H$123,IF(NEW!BJ159=LOADER!$I$124,LOADER!$H$124,IF(NEW!BJ159=LOADER!$I$125,LOADER!$H$125,IF(NEW!BJ159=LOADER!$I$126,LOADER!$H$126,IF(NEW!BJ159=LOADER!$I$127,LOADER!$H$127,IF(NEW!BJ159=LOADER!$I$128,LOADER!$H$128,IF(NEW!BJ159=LOADER!$I$129,LOADER!$H$129,IF(NEW!BJ159=LOADER!$I$130,LOADER!$H$130,IF(NEW!BJ159=LOADER!$I$131,LOADER!$H$131,"0")))))))))</f>
        <v>0</v>
      </c>
      <c r="H95" s="107"/>
      <c r="I95" s="108" t="s">
        <v>2237</v>
      </c>
    </row>
    <row r="96" spans="1:9" x14ac:dyDescent="0.25">
      <c r="A96" s="368" t="str">
        <f>IF(ISBLANK(NEW!G160),"",NEW!G160)</f>
        <v/>
      </c>
      <c r="B96" s="369"/>
      <c r="C96" s="106" t="str">
        <f>IF(ISBLANK(NEW!H160),"",NEW!H160)</f>
        <v/>
      </c>
      <c r="D96" s="106" t="str">
        <f>IF(ISBLANK(NEW!I160),"",NEW!I160)</f>
        <v/>
      </c>
      <c r="E96" s="106" t="str">
        <f>IF(ISBLANK(NEW!J160),"",NEW!J160)</f>
        <v/>
      </c>
      <c r="F96" s="107" t="str">
        <f>IF(NEW!BJ160=LOADER!$I$123,"YES","NO")</f>
        <v>NO</v>
      </c>
      <c r="G96" s="107" t="str">
        <f>IF(NEW!BJ160=LOADER!$I$123,LOADER!$H$123,IF(NEW!BJ160=LOADER!$I$124,LOADER!$H$124,IF(NEW!BJ160=LOADER!$I$125,LOADER!$H$125,IF(NEW!BJ160=LOADER!$I$126,LOADER!$H$126,IF(NEW!BJ160=LOADER!$I$127,LOADER!$H$127,IF(NEW!BJ160=LOADER!$I$128,LOADER!$H$128,IF(NEW!BJ160=LOADER!$I$129,LOADER!$H$129,IF(NEW!BJ160=LOADER!$I$130,LOADER!$H$130,IF(NEW!BJ160=LOADER!$I$131,LOADER!$H$131,"0")))))))))</f>
        <v>0</v>
      </c>
      <c r="H96" s="107"/>
      <c r="I96" s="108" t="s">
        <v>2237</v>
      </c>
    </row>
    <row r="97" spans="1:9" x14ac:dyDescent="0.25">
      <c r="A97" s="368" t="str">
        <f>IF(ISBLANK(NEW!G161),"",NEW!G161)</f>
        <v/>
      </c>
      <c r="B97" s="369"/>
      <c r="C97" s="106" t="str">
        <f>IF(ISBLANK(NEW!H161),"",NEW!H161)</f>
        <v/>
      </c>
      <c r="D97" s="106" t="str">
        <f>IF(ISBLANK(NEW!I161),"",NEW!I161)</f>
        <v/>
      </c>
      <c r="E97" s="106" t="str">
        <f>IF(ISBLANK(NEW!J161),"",NEW!J161)</f>
        <v/>
      </c>
      <c r="F97" s="107" t="str">
        <f>IF(NEW!BJ161=LOADER!$I$123,"YES","NO")</f>
        <v>NO</v>
      </c>
      <c r="G97" s="107" t="str">
        <f>IF(NEW!BJ161=LOADER!$I$123,LOADER!$H$123,IF(NEW!BJ161=LOADER!$I$124,LOADER!$H$124,IF(NEW!BJ161=LOADER!$I$125,LOADER!$H$125,IF(NEW!BJ161=LOADER!$I$126,LOADER!$H$126,IF(NEW!BJ161=LOADER!$I$127,LOADER!$H$127,IF(NEW!BJ161=LOADER!$I$128,LOADER!$H$128,IF(NEW!BJ161=LOADER!$I$129,LOADER!$H$129,IF(NEW!BJ161=LOADER!$I$130,LOADER!$H$130,IF(NEW!BJ161=LOADER!$I$131,LOADER!$H$131,"0")))))))))</f>
        <v>0</v>
      </c>
      <c r="H97" s="107"/>
      <c r="I97" s="108" t="s">
        <v>2237</v>
      </c>
    </row>
    <row r="98" spans="1:9" x14ac:dyDescent="0.25">
      <c r="A98" s="368" t="str">
        <f>IF(ISBLANK(NEW!G162),"",NEW!G162)</f>
        <v/>
      </c>
      <c r="B98" s="369"/>
      <c r="C98" s="106" t="str">
        <f>IF(ISBLANK(NEW!H162),"",NEW!H162)</f>
        <v/>
      </c>
      <c r="D98" s="106" t="str">
        <f>IF(ISBLANK(NEW!I162),"",NEW!I162)</f>
        <v/>
      </c>
      <c r="E98" s="106" t="str">
        <f>IF(ISBLANK(NEW!J162),"",NEW!J162)</f>
        <v/>
      </c>
      <c r="F98" s="107" t="str">
        <f>IF(NEW!BJ162=LOADER!$I$123,"YES","NO")</f>
        <v>NO</v>
      </c>
      <c r="G98" s="107" t="str">
        <f>IF(NEW!BJ162=LOADER!$I$123,LOADER!$H$123,IF(NEW!BJ162=LOADER!$I$124,LOADER!$H$124,IF(NEW!BJ162=LOADER!$I$125,LOADER!$H$125,IF(NEW!BJ162=LOADER!$I$126,LOADER!$H$126,IF(NEW!BJ162=LOADER!$I$127,LOADER!$H$127,IF(NEW!BJ162=LOADER!$I$128,LOADER!$H$128,IF(NEW!BJ162=LOADER!$I$129,LOADER!$H$129,IF(NEW!BJ162=LOADER!$I$130,LOADER!$H$130,IF(NEW!BJ162=LOADER!$I$131,LOADER!$H$131,"0")))))))))</f>
        <v>0</v>
      </c>
      <c r="H98" s="107"/>
      <c r="I98" s="108" t="s">
        <v>2237</v>
      </c>
    </row>
    <row r="99" spans="1:9" x14ac:dyDescent="0.25">
      <c r="A99" s="368" t="str">
        <f>IF(ISBLANK(NEW!G163),"",NEW!G163)</f>
        <v/>
      </c>
      <c r="B99" s="369"/>
      <c r="C99" s="106" t="str">
        <f>IF(ISBLANK(NEW!H163),"",NEW!H163)</f>
        <v/>
      </c>
      <c r="D99" s="106" t="str">
        <f>IF(ISBLANK(NEW!I163),"",NEW!I163)</f>
        <v/>
      </c>
      <c r="E99" s="106" t="str">
        <f>IF(ISBLANK(NEW!J163),"",NEW!J163)</f>
        <v/>
      </c>
      <c r="F99" s="107" t="str">
        <f>IF(NEW!BJ163=LOADER!$I$123,"YES","NO")</f>
        <v>NO</v>
      </c>
      <c r="G99" s="107" t="str">
        <f>IF(NEW!BJ163=LOADER!$I$123,LOADER!$H$123,IF(NEW!BJ163=LOADER!$I$124,LOADER!$H$124,IF(NEW!BJ163=LOADER!$I$125,LOADER!$H$125,IF(NEW!BJ163=LOADER!$I$126,LOADER!$H$126,IF(NEW!BJ163=LOADER!$I$127,LOADER!$H$127,IF(NEW!BJ163=LOADER!$I$128,LOADER!$H$128,IF(NEW!BJ163=LOADER!$I$129,LOADER!$H$129,IF(NEW!BJ163=LOADER!$I$130,LOADER!$H$130,IF(NEW!BJ163=LOADER!$I$131,LOADER!$H$131,"0")))))))))</f>
        <v>0</v>
      </c>
      <c r="H99" s="107"/>
      <c r="I99" s="108" t="s">
        <v>2237</v>
      </c>
    </row>
    <row r="100" spans="1:9" x14ac:dyDescent="0.25">
      <c r="A100" s="368" t="str">
        <f>IF(ISBLANK(NEW!G164),"",NEW!G164)</f>
        <v/>
      </c>
      <c r="B100" s="369"/>
      <c r="C100" s="106" t="str">
        <f>IF(ISBLANK(NEW!H164),"",NEW!H164)</f>
        <v/>
      </c>
      <c r="D100" s="106" t="str">
        <f>IF(ISBLANK(NEW!I164),"",NEW!I164)</f>
        <v/>
      </c>
      <c r="E100" s="106" t="str">
        <f>IF(ISBLANK(NEW!J164),"",NEW!J164)</f>
        <v/>
      </c>
      <c r="F100" s="107" t="str">
        <f>IF(NEW!BJ164=LOADER!$I$123,"YES","NO")</f>
        <v>NO</v>
      </c>
      <c r="G100" s="107" t="str">
        <f>IF(NEW!BJ164=LOADER!$I$123,LOADER!$H$123,IF(NEW!BJ164=LOADER!$I$124,LOADER!$H$124,IF(NEW!BJ164=LOADER!$I$125,LOADER!$H$125,IF(NEW!BJ164=LOADER!$I$126,LOADER!$H$126,IF(NEW!BJ164=LOADER!$I$127,LOADER!$H$127,IF(NEW!BJ164=LOADER!$I$128,LOADER!$H$128,IF(NEW!BJ164=LOADER!$I$129,LOADER!$H$129,IF(NEW!BJ164=LOADER!$I$130,LOADER!$H$130,IF(NEW!BJ164=LOADER!$I$131,LOADER!$H$131,"0")))))))))</f>
        <v>0</v>
      </c>
      <c r="H100" s="107"/>
      <c r="I100" s="108" t="s">
        <v>2237</v>
      </c>
    </row>
    <row r="101" spans="1:9" x14ac:dyDescent="0.25">
      <c r="A101" s="368" t="str">
        <f>IF(ISBLANK(NEW!G165),"",NEW!G165)</f>
        <v/>
      </c>
      <c r="B101" s="369"/>
      <c r="C101" s="106" t="str">
        <f>IF(ISBLANK(NEW!H165),"",NEW!H165)</f>
        <v/>
      </c>
      <c r="D101" s="106" t="str">
        <f>IF(ISBLANK(NEW!I165),"",NEW!I165)</f>
        <v/>
      </c>
      <c r="E101" s="106" t="str">
        <f>IF(ISBLANK(NEW!J165),"",NEW!J165)</f>
        <v/>
      </c>
      <c r="F101" s="107" t="str">
        <f>IF(NEW!BJ165=LOADER!$I$123,"YES","NO")</f>
        <v>NO</v>
      </c>
      <c r="G101" s="107" t="str">
        <f>IF(NEW!BJ165=LOADER!$I$123,LOADER!$H$123,IF(NEW!BJ165=LOADER!$I$124,LOADER!$H$124,IF(NEW!BJ165=LOADER!$I$125,LOADER!$H$125,IF(NEW!BJ165=LOADER!$I$126,LOADER!$H$126,IF(NEW!BJ165=LOADER!$I$127,LOADER!$H$127,IF(NEW!BJ165=LOADER!$I$128,LOADER!$H$128,IF(NEW!BJ165=LOADER!$I$129,LOADER!$H$129,IF(NEW!BJ165=LOADER!$I$130,LOADER!$H$130,IF(NEW!BJ165=LOADER!$I$131,LOADER!$H$131,"0")))))))))</f>
        <v>0</v>
      </c>
      <c r="H101" s="107"/>
      <c r="I101" s="108" t="s">
        <v>2237</v>
      </c>
    </row>
    <row r="102" spans="1:9" x14ac:dyDescent="0.25">
      <c r="A102" s="368" t="str">
        <f>IF(ISBLANK(NEW!G166),"",NEW!G166)</f>
        <v/>
      </c>
      <c r="B102" s="369"/>
      <c r="C102" s="106" t="str">
        <f>IF(ISBLANK(NEW!H166),"",NEW!H166)</f>
        <v/>
      </c>
      <c r="D102" s="106" t="str">
        <f>IF(ISBLANK(NEW!I166),"",NEW!I166)</f>
        <v/>
      </c>
      <c r="E102" s="106" t="str">
        <f>IF(ISBLANK(NEW!J166),"",NEW!J166)</f>
        <v/>
      </c>
      <c r="F102" s="107" t="str">
        <f>IF(NEW!BJ166=LOADER!$I$123,"YES","NO")</f>
        <v>NO</v>
      </c>
      <c r="G102" s="107" t="str">
        <f>IF(NEW!BJ166=LOADER!$I$123,LOADER!$H$123,IF(NEW!BJ166=LOADER!$I$124,LOADER!$H$124,IF(NEW!BJ166=LOADER!$I$125,LOADER!$H$125,IF(NEW!BJ166=LOADER!$I$126,LOADER!$H$126,IF(NEW!BJ166=LOADER!$I$127,LOADER!$H$127,IF(NEW!BJ166=LOADER!$I$128,LOADER!$H$128,IF(NEW!BJ166=LOADER!$I$129,LOADER!$H$129,IF(NEW!BJ166=LOADER!$I$130,LOADER!$H$130,IF(NEW!BJ166=LOADER!$I$131,LOADER!$H$131,"0")))))))))</f>
        <v>0</v>
      </c>
      <c r="H102" s="107"/>
      <c r="I102" s="108" t="s">
        <v>2237</v>
      </c>
    </row>
    <row r="103" spans="1:9" x14ac:dyDescent="0.25">
      <c r="A103" s="368" t="str">
        <f>IF(ISBLANK(NEW!G167),"",NEW!G167)</f>
        <v/>
      </c>
      <c r="B103" s="369"/>
      <c r="C103" s="106" t="str">
        <f>IF(ISBLANK(NEW!H167),"",NEW!H167)</f>
        <v/>
      </c>
      <c r="D103" s="106" t="str">
        <f>IF(ISBLANK(NEW!I167),"",NEW!I167)</f>
        <v/>
      </c>
      <c r="E103" s="106" t="str">
        <f>IF(ISBLANK(NEW!J167),"",NEW!J167)</f>
        <v/>
      </c>
      <c r="F103" s="107" t="str">
        <f>IF(NEW!BJ167=LOADER!$I$123,"YES","NO")</f>
        <v>NO</v>
      </c>
      <c r="G103" s="107" t="str">
        <f>IF(NEW!BJ167=LOADER!$I$123,LOADER!$H$123,IF(NEW!BJ167=LOADER!$I$124,LOADER!$H$124,IF(NEW!BJ167=LOADER!$I$125,LOADER!$H$125,IF(NEW!BJ167=LOADER!$I$126,LOADER!$H$126,IF(NEW!BJ167=LOADER!$I$127,LOADER!$H$127,IF(NEW!BJ167=LOADER!$I$128,LOADER!$H$128,IF(NEW!BJ167=LOADER!$I$129,LOADER!$H$129,IF(NEW!BJ167=LOADER!$I$130,LOADER!$H$130,IF(NEW!BJ167=LOADER!$I$131,LOADER!$H$131,"0")))))))))</f>
        <v>0</v>
      </c>
      <c r="H103" s="107"/>
      <c r="I103" s="108" t="s">
        <v>2237</v>
      </c>
    </row>
    <row r="104" spans="1:9" x14ac:dyDescent="0.25">
      <c r="A104" s="368" t="str">
        <f>IF(ISBLANK(NEW!G168),"",NEW!G168)</f>
        <v/>
      </c>
      <c r="B104" s="369"/>
      <c r="C104" s="106" t="str">
        <f>IF(ISBLANK(NEW!H168),"",NEW!H168)</f>
        <v/>
      </c>
      <c r="D104" s="106" t="str">
        <f>IF(ISBLANK(NEW!I168),"",NEW!I168)</f>
        <v/>
      </c>
      <c r="E104" s="106" t="str">
        <f>IF(ISBLANK(NEW!J168),"",NEW!J168)</f>
        <v/>
      </c>
      <c r="F104" s="107" t="str">
        <f>IF(NEW!BJ168=LOADER!$I$123,"YES","NO")</f>
        <v>NO</v>
      </c>
      <c r="G104" s="107" t="str">
        <f>IF(NEW!BJ168=LOADER!$I$123,LOADER!$H$123,IF(NEW!BJ168=LOADER!$I$124,LOADER!$H$124,IF(NEW!BJ168=LOADER!$I$125,LOADER!$H$125,IF(NEW!BJ168=LOADER!$I$126,LOADER!$H$126,IF(NEW!BJ168=LOADER!$I$127,LOADER!$H$127,IF(NEW!BJ168=LOADER!$I$128,LOADER!$H$128,IF(NEW!BJ168=LOADER!$I$129,LOADER!$H$129,IF(NEW!BJ168=LOADER!$I$130,LOADER!$H$130,IF(NEW!BJ168=LOADER!$I$131,LOADER!$H$131,"0")))))))))</f>
        <v>0</v>
      </c>
      <c r="H104" s="107"/>
      <c r="I104" s="108" t="s">
        <v>2237</v>
      </c>
    </row>
    <row r="105" spans="1:9" x14ac:dyDescent="0.25">
      <c r="A105" s="368" t="str">
        <f>IF(ISBLANK(NEW!G169),"",NEW!G169)</f>
        <v/>
      </c>
      <c r="B105" s="369"/>
      <c r="C105" s="106" t="str">
        <f>IF(ISBLANK(NEW!H169),"",NEW!H169)</f>
        <v/>
      </c>
      <c r="D105" s="106" t="str">
        <f>IF(ISBLANK(NEW!I169),"",NEW!I169)</f>
        <v/>
      </c>
      <c r="E105" s="106" t="str">
        <f>IF(ISBLANK(NEW!J169),"",NEW!J169)</f>
        <v/>
      </c>
      <c r="F105" s="107" t="str">
        <f>IF(NEW!BJ169=LOADER!$I$123,"YES","NO")</f>
        <v>NO</v>
      </c>
      <c r="G105" s="107" t="str">
        <f>IF(NEW!BJ169=LOADER!$I$123,LOADER!$H$123,IF(NEW!BJ169=LOADER!$I$124,LOADER!$H$124,IF(NEW!BJ169=LOADER!$I$125,LOADER!$H$125,IF(NEW!BJ169=LOADER!$I$126,LOADER!$H$126,IF(NEW!BJ169=LOADER!$I$127,LOADER!$H$127,IF(NEW!BJ169=LOADER!$I$128,LOADER!$H$128,IF(NEW!BJ169=LOADER!$I$129,LOADER!$H$129,IF(NEW!BJ169=LOADER!$I$130,LOADER!$H$130,IF(NEW!BJ169=LOADER!$I$131,LOADER!$H$131,"0")))))))))</f>
        <v>0</v>
      </c>
      <c r="H105" s="107"/>
      <c r="I105" s="108" t="s">
        <v>2237</v>
      </c>
    </row>
    <row r="106" spans="1:9" x14ac:dyDescent="0.25">
      <c r="A106" s="368" t="str">
        <f>IF(ISBLANK(NEW!G170),"",NEW!G170)</f>
        <v/>
      </c>
      <c r="B106" s="369"/>
      <c r="C106" s="106" t="str">
        <f>IF(ISBLANK(NEW!H170),"",NEW!H170)</f>
        <v/>
      </c>
      <c r="D106" s="106" t="str">
        <f>IF(ISBLANK(NEW!I170),"",NEW!I170)</f>
        <v/>
      </c>
      <c r="E106" s="106" t="str">
        <f>IF(ISBLANK(NEW!J170),"",NEW!J170)</f>
        <v/>
      </c>
      <c r="F106" s="107" t="str">
        <f>IF(NEW!BJ170=LOADER!$I$123,"YES","NO")</f>
        <v>NO</v>
      </c>
      <c r="G106" s="107" t="str">
        <f>IF(NEW!BJ170=LOADER!$I$123,LOADER!$H$123,IF(NEW!BJ170=LOADER!$I$124,LOADER!$H$124,IF(NEW!BJ170=LOADER!$I$125,LOADER!$H$125,IF(NEW!BJ170=LOADER!$I$126,LOADER!$H$126,IF(NEW!BJ170=LOADER!$I$127,LOADER!$H$127,IF(NEW!BJ170=LOADER!$I$128,LOADER!$H$128,IF(NEW!BJ170=LOADER!$I$129,LOADER!$H$129,IF(NEW!BJ170=LOADER!$I$130,LOADER!$H$130,IF(NEW!BJ170=LOADER!$I$131,LOADER!$H$131,"0")))))))))</f>
        <v>0</v>
      </c>
      <c r="H106" s="107"/>
      <c r="I106" s="108" t="s">
        <v>2237</v>
      </c>
    </row>
    <row r="107" spans="1:9" x14ac:dyDescent="0.25">
      <c r="A107" s="368" t="str">
        <f>IF(ISBLANK(NEW!G171),"",NEW!G171)</f>
        <v/>
      </c>
      <c r="B107" s="369"/>
      <c r="C107" s="106" t="str">
        <f>IF(ISBLANK(NEW!H171),"",NEW!H171)</f>
        <v/>
      </c>
      <c r="D107" s="106" t="str">
        <f>IF(ISBLANK(NEW!I171),"",NEW!I171)</f>
        <v/>
      </c>
      <c r="E107" s="106" t="str">
        <f>IF(ISBLANK(NEW!J171),"",NEW!J171)</f>
        <v/>
      </c>
      <c r="F107" s="107" t="str">
        <f>IF(NEW!BJ171=LOADER!$I$123,"YES","NO")</f>
        <v>NO</v>
      </c>
      <c r="G107" s="107" t="str">
        <f>IF(NEW!BJ171=LOADER!$I$123,LOADER!$H$123,IF(NEW!BJ171=LOADER!$I$124,LOADER!$H$124,IF(NEW!BJ171=LOADER!$I$125,LOADER!$H$125,IF(NEW!BJ171=LOADER!$I$126,LOADER!$H$126,IF(NEW!BJ171=LOADER!$I$127,LOADER!$H$127,IF(NEW!BJ171=LOADER!$I$128,LOADER!$H$128,IF(NEW!BJ171=LOADER!$I$129,LOADER!$H$129,IF(NEW!BJ171=LOADER!$I$130,LOADER!$H$130,IF(NEW!BJ171=LOADER!$I$131,LOADER!$H$131,"0")))))))))</f>
        <v>0</v>
      </c>
      <c r="H107" s="107"/>
      <c r="I107" s="108" t="s">
        <v>2237</v>
      </c>
    </row>
    <row r="108" spans="1:9" x14ac:dyDescent="0.25">
      <c r="A108" s="368" t="str">
        <f>IF(ISBLANK(NEW!G172),"",NEW!G172)</f>
        <v/>
      </c>
      <c r="B108" s="369"/>
      <c r="C108" s="106" t="str">
        <f>IF(ISBLANK(NEW!H172),"",NEW!H172)</f>
        <v/>
      </c>
      <c r="D108" s="106" t="str">
        <f>IF(ISBLANK(NEW!I172),"",NEW!I172)</f>
        <v/>
      </c>
      <c r="E108" s="106" t="str">
        <f>IF(ISBLANK(NEW!J172),"",NEW!J172)</f>
        <v/>
      </c>
      <c r="F108" s="107" t="str">
        <f>IF(NEW!BJ172=LOADER!$I$123,"YES","NO")</f>
        <v>NO</v>
      </c>
      <c r="G108" s="107" t="str">
        <f>IF(NEW!BJ172=LOADER!$I$123,LOADER!$H$123,IF(NEW!BJ172=LOADER!$I$124,LOADER!$H$124,IF(NEW!BJ172=LOADER!$I$125,LOADER!$H$125,IF(NEW!BJ172=LOADER!$I$126,LOADER!$H$126,IF(NEW!BJ172=LOADER!$I$127,LOADER!$H$127,IF(NEW!BJ172=LOADER!$I$128,LOADER!$H$128,IF(NEW!BJ172=LOADER!$I$129,LOADER!$H$129,IF(NEW!BJ172=LOADER!$I$130,LOADER!$H$130,IF(NEW!BJ172=LOADER!$I$131,LOADER!$H$131,"0")))))))))</f>
        <v>0</v>
      </c>
      <c r="H108" s="107"/>
      <c r="I108" s="108" t="s">
        <v>2237</v>
      </c>
    </row>
    <row r="109" spans="1:9" x14ac:dyDescent="0.25">
      <c r="A109" s="368" t="str">
        <f>IF(ISBLANK(NEW!G173),"",NEW!G173)</f>
        <v/>
      </c>
      <c r="B109" s="369"/>
      <c r="C109" s="106" t="str">
        <f>IF(ISBLANK(NEW!H173),"",NEW!H173)</f>
        <v/>
      </c>
      <c r="D109" s="106" t="str">
        <f>IF(ISBLANK(NEW!I173),"",NEW!I173)</f>
        <v/>
      </c>
      <c r="E109" s="106" t="str">
        <f>IF(ISBLANK(NEW!J173),"",NEW!J173)</f>
        <v/>
      </c>
      <c r="F109" s="107" t="str">
        <f>IF(NEW!BJ173=LOADER!$I$123,"YES","NO")</f>
        <v>NO</v>
      </c>
      <c r="G109" s="107" t="str">
        <f>IF(NEW!BJ173=LOADER!$I$123,LOADER!$H$123,IF(NEW!BJ173=LOADER!$I$124,LOADER!$H$124,IF(NEW!BJ173=LOADER!$I$125,LOADER!$H$125,IF(NEW!BJ173=LOADER!$I$126,LOADER!$H$126,IF(NEW!BJ173=LOADER!$I$127,LOADER!$H$127,IF(NEW!BJ173=LOADER!$I$128,LOADER!$H$128,IF(NEW!BJ173=LOADER!$I$129,LOADER!$H$129,IF(NEW!BJ173=LOADER!$I$130,LOADER!$H$130,IF(NEW!BJ173=LOADER!$I$131,LOADER!$H$131,"0")))))))))</f>
        <v>0</v>
      </c>
      <c r="H109" s="107"/>
      <c r="I109" s="108" t="s">
        <v>2237</v>
      </c>
    </row>
    <row r="110" spans="1:9" x14ac:dyDescent="0.25">
      <c r="A110" s="368" t="str">
        <f>IF(ISBLANK(NEW!G174),"",NEW!G174)</f>
        <v/>
      </c>
      <c r="B110" s="369"/>
      <c r="C110" s="106" t="str">
        <f>IF(ISBLANK(NEW!H174),"",NEW!H174)</f>
        <v/>
      </c>
      <c r="D110" s="106" t="str">
        <f>IF(ISBLANK(NEW!I174),"",NEW!I174)</f>
        <v/>
      </c>
      <c r="E110" s="106" t="str">
        <f>IF(ISBLANK(NEW!J174),"",NEW!J174)</f>
        <v/>
      </c>
      <c r="F110" s="107" t="str">
        <f>IF(NEW!BJ174=LOADER!$I$123,"YES","NO")</f>
        <v>NO</v>
      </c>
      <c r="G110" s="107" t="str">
        <f>IF(NEW!BJ174=LOADER!$I$123,LOADER!$H$123,IF(NEW!BJ174=LOADER!$I$124,LOADER!$H$124,IF(NEW!BJ174=LOADER!$I$125,LOADER!$H$125,IF(NEW!BJ174=LOADER!$I$126,LOADER!$H$126,IF(NEW!BJ174=LOADER!$I$127,LOADER!$H$127,IF(NEW!BJ174=LOADER!$I$128,LOADER!$H$128,IF(NEW!BJ174=LOADER!$I$129,LOADER!$H$129,IF(NEW!BJ174=LOADER!$I$130,LOADER!$H$130,IF(NEW!BJ174=LOADER!$I$131,LOADER!$H$131,"0")))))))))</f>
        <v>0</v>
      </c>
      <c r="H110" s="107"/>
      <c r="I110" s="108" t="s">
        <v>2237</v>
      </c>
    </row>
    <row r="111" spans="1:9" x14ac:dyDescent="0.25">
      <c r="A111" s="368" t="str">
        <f>IF(ISBLANK(NEW!G175),"",NEW!G175)</f>
        <v/>
      </c>
      <c r="B111" s="369"/>
      <c r="C111" s="106" t="str">
        <f>IF(ISBLANK(NEW!H175),"",NEW!H175)</f>
        <v/>
      </c>
      <c r="D111" s="106" t="str">
        <f>IF(ISBLANK(NEW!I175),"",NEW!I175)</f>
        <v/>
      </c>
      <c r="E111" s="106" t="str">
        <f>IF(ISBLANK(NEW!J175),"",NEW!J175)</f>
        <v/>
      </c>
      <c r="F111" s="107" t="str">
        <f>IF(NEW!BJ175=LOADER!$I$123,"YES","NO")</f>
        <v>NO</v>
      </c>
      <c r="G111" s="107" t="str">
        <f>IF(NEW!BJ175=LOADER!$I$123,LOADER!$H$123,IF(NEW!BJ175=LOADER!$I$124,LOADER!$H$124,IF(NEW!BJ175=LOADER!$I$125,LOADER!$H$125,IF(NEW!BJ175=LOADER!$I$126,LOADER!$H$126,IF(NEW!BJ175=LOADER!$I$127,LOADER!$H$127,IF(NEW!BJ175=LOADER!$I$128,LOADER!$H$128,IF(NEW!BJ175=LOADER!$I$129,LOADER!$H$129,IF(NEW!BJ175=LOADER!$I$130,LOADER!$H$130,IF(NEW!BJ175=LOADER!$I$131,LOADER!$H$131,"0")))))))))</f>
        <v>0</v>
      </c>
      <c r="H111" s="107"/>
      <c r="I111" s="108" t="s">
        <v>2237</v>
      </c>
    </row>
    <row r="112" spans="1:9" x14ac:dyDescent="0.25">
      <c r="A112" s="368" t="str">
        <f>IF(ISBLANK(NEW!G176),"",NEW!G176)</f>
        <v/>
      </c>
      <c r="B112" s="369"/>
      <c r="C112" s="106" t="str">
        <f>IF(ISBLANK(NEW!H176),"",NEW!H176)</f>
        <v/>
      </c>
      <c r="D112" s="106" t="str">
        <f>IF(ISBLANK(NEW!I176),"",NEW!I176)</f>
        <v/>
      </c>
      <c r="E112" s="106" t="str">
        <f>IF(ISBLANK(NEW!J176),"",NEW!J176)</f>
        <v/>
      </c>
      <c r="F112" s="107" t="str">
        <f>IF(NEW!BJ176=LOADER!$I$123,"YES","NO")</f>
        <v>NO</v>
      </c>
      <c r="G112" s="107" t="str">
        <f>IF(NEW!BJ176=LOADER!$I$123,LOADER!$H$123,IF(NEW!BJ176=LOADER!$I$124,LOADER!$H$124,IF(NEW!BJ176=LOADER!$I$125,LOADER!$H$125,IF(NEW!BJ176=LOADER!$I$126,LOADER!$H$126,IF(NEW!BJ176=LOADER!$I$127,LOADER!$H$127,IF(NEW!BJ176=LOADER!$I$128,LOADER!$H$128,IF(NEW!BJ176=LOADER!$I$129,LOADER!$H$129,IF(NEW!BJ176=LOADER!$I$130,LOADER!$H$130,IF(NEW!BJ176=LOADER!$I$131,LOADER!$H$131,"0")))))))))</f>
        <v>0</v>
      </c>
      <c r="H112" s="107"/>
      <c r="I112" s="108" t="s">
        <v>2237</v>
      </c>
    </row>
    <row r="113" spans="1:9" x14ac:dyDescent="0.25">
      <c r="A113" s="368" t="str">
        <f>IF(ISBLANK(NEW!G177),"",NEW!G177)</f>
        <v/>
      </c>
      <c r="B113" s="369"/>
      <c r="C113" s="106" t="str">
        <f>IF(ISBLANK(NEW!H177),"",NEW!H177)</f>
        <v/>
      </c>
      <c r="D113" s="106" t="str">
        <f>IF(ISBLANK(NEW!I177),"",NEW!I177)</f>
        <v/>
      </c>
      <c r="E113" s="106" t="str">
        <f>IF(ISBLANK(NEW!J177),"",NEW!J177)</f>
        <v/>
      </c>
      <c r="F113" s="107" t="str">
        <f>IF(NEW!BJ177=LOADER!$I$123,"YES","NO")</f>
        <v>NO</v>
      </c>
      <c r="G113" s="107" t="str">
        <f>IF(NEW!BJ177=LOADER!$I$123,LOADER!$H$123,IF(NEW!BJ177=LOADER!$I$124,LOADER!$H$124,IF(NEW!BJ177=LOADER!$I$125,LOADER!$H$125,IF(NEW!BJ177=LOADER!$I$126,LOADER!$H$126,IF(NEW!BJ177=LOADER!$I$127,LOADER!$H$127,IF(NEW!BJ177=LOADER!$I$128,LOADER!$H$128,IF(NEW!BJ177=LOADER!$I$129,LOADER!$H$129,IF(NEW!BJ177=LOADER!$I$130,LOADER!$H$130,IF(NEW!BJ177=LOADER!$I$131,LOADER!$H$131,"0")))))))))</f>
        <v>0</v>
      </c>
      <c r="H113" s="107"/>
      <c r="I113" s="108" t="s">
        <v>2237</v>
      </c>
    </row>
    <row r="114" spans="1:9" x14ac:dyDescent="0.25">
      <c r="A114" s="368" t="str">
        <f>IF(ISBLANK(NEW!G178),"",NEW!G178)</f>
        <v/>
      </c>
      <c r="B114" s="369"/>
      <c r="C114" s="106" t="str">
        <f>IF(ISBLANK(NEW!H178),"",NEW!H178)</f>
        <v/>
      </c>
      <c r="D114" s="106" t="str">
        <f>IF(ISBLANK(NEW!I178),"",NEW!I178)</f>
        <v/>
      </c>
      <c r="E114" s="106" t="str">
        <f>IF(ISBLANK(NEW!J178),"",NEW!J178)</f>
        <v/>
      </c>
      <c r="F114" s="107" t="str">
        <f>IF(NEW!BJ178=LOADER!$I$123,"YES","NO")</f>
        <v>NO</v>
      </c>
      <c r="G114" s="107" t="str">
        <f>IF(NEW!BJ178=LOADER!$I$123,LOADER!$H$123,IF(NEW!BJ178=LOADER!$I$124,LOADER!$H$124,IF(NEW!BJ178=LOADER!$I$125,LOADER!$H$125,IF(NEW!BJ178=LOADER!$I$126,LOADER!$H$126,IF(NEW!BJ178=LOADER!$I$127,LOADER!$H$127,IF(NEW!BJ178=LOADER!$I$128,LOADER!$H$128,IF(NEW!BJ178=LOADER!$I$129,LOADER!$H$129,IF(NEW!BJ178=LOADER!$I$130,LOADER!$H$130,IF(NEW!BJ178=LOADER!$I$131,LOADER!$H$131,"0")))))))))</f>
        <v>0</v>
      </c>
      <c r="H114" s="107"/>
      <c r="I114" s="108" t="s">
        <v>2237</v>
      </c>
    </row>
    <row r="115" spans="1:9" x14ac:dyDescent="0.25">
      <c r="A115" s="368" t="str">
        <f>IF(ISBLANK(NEW!G179),"",NEW!G179)</f>
        <v/>
      </c>
      <c r="B115" s="369"/>
      <c r="C115" s="106" t="str">
        <f>IF(ISBLANK(NEW!H179),"",NEW!H179)</f>
        <v/>
      </c>
      <c r="D115" s="106" t="str">
        <f>IF(ISBLANK(NEW!I179),"",NEW!I179)</f>
        <v/>
      </c>
      <c r="E115" s="106" t="str">
        <f>IF(ISBLANK(NEW!J179),"",NEW!J179)</f>
        <v/>
      </c>
      <c r="F115" s="107" t="str">
        <f>IF(NEW!BJ179=LOADER!$I$123,"YES","NO")</f>
        <v>NO</v>
      </c>
      <c r="G115" s="107" t="str">
        <f>IF(NEW!BJ179=LOADER!$I$123,LOADER!$H$123,IF(NEW!BJ179=LOADER!$I$124,LOADER!$H$124,IF(NEW!BJ179=LOADER!$I$125,LOADER!$H$125,IF(NEW!BJ179=LOADER!$I$126,LOADER!$H$126,IF(NEW!BJ179=LOADER!$I$127,LOADER!$H$127,IF(NEW!BJ179=LOADER!$I$128,LOADER!$H$128,IF(NEW!BJ179=LOADER!$I$129,LOADER!$H$129,IF(NEW!BJ179=LOADER!$I$130,LOADER!$H$130,IF(NEW!BJ179=LOADER!$I$131,LOADER!$H$131,"0")))))))))</f>
        <v>0</v>
      </c>
      <c r="H115" s="107"/>
      <c r="I115" s="108" t="s">
        <v>2237</v>
      </c>
    </row>
    <row r="116" spans="1:9" x14ac:dyDescent="0.25">
      <c r="A116" s="368" t="str">
        <f>IF(ISBLANK(NEW!G180),"",NEW!G180)</f>
        <v/>
      </c>
      <c r="B116" s="369"/>
      <c r="C116" s="106" t="str">
        <f>IF(ISBLANK(NEW!H180),"",NEW!H180)</f>
        <v/>
      </c>
      <c r="D116" s="106" t="str">
        <f>IF(ISBLANK(NEW!I180),"",NEW!I180)</f>
        <v/>
      </c>
      <c r="E116" s="106" t="str">
        <f>IF(ISBLANK(NEW!J180),"",NEW!J180)</f>
        <v/>
      </c>
      <c r="F116" s="107" t="str">
        <f>IF(NEW!BJ180=LOADER!$I$123,"YES","NO")</f>
        <v>NO</v>
      </c>
      <c r="G116" s="107" t="str">
        <f>IF(NEW!BJ180=LOADER!$I$123,LOADER!$H$123,IF(NEW!BJ180=LOADER!$I$124,LOADER!$H$124,IF(NEW!BJ180=LOADER!$I$125,LOADER!$H$125,IF(NEW!BJ180=LOADER!$I$126,LOADER!$H$126,IF(NEW!BJ180=LOADER!$I$127,LOADER!$H$127,IF(NEW!BJ180=LOADER!$I$128,LOADER!$H$128,IF(NEW!BJ180=LOADER!$I$129,LOADER!$H$129,IF(NEW!BJ180=LOADER!$I$130,LOADER!$H$130,IF(NEW!BJ180=LOADER!$I$131,LOADER!$H$131,"0")))))))))</f>
        <v>0</v>
      </c>
      <c r="H116" s="107"/>
      <c r="I116" s="108" t="s">
        <v>2237</v>
      </c>
    </row>
    <row r="117" spans="1:9" x14ac:dyDescent="0.25">
      <c r="A117" s="368" t="str">
        <f>IF(ISBLANK(NEW!G181),"",NEW!G181)</f>
        <v/>
      </c>
      <c r="B117" s="369"/>
      <c r="C117" s="106" t="str">
        <f>IF(ISBLANK(NEW!H181),"",NEW!H181)</f>
        <v/>
      </c>
      <c r="D117" s="106" t="str">
        <f>IF(ISBLANK(NEW!I181),"",NEW!I181)</f>
        <v/>
      </c>
      <c r="E117" s="106" t="str">
        <f>IF(ISBLANK(NEW!J181),"",NEW!J181)</f>
        <v/>
      </c>
      <c r="F117" s="107" t="str">
        <f>IF(NEW!BJ181=LOADER!$I$123,"YES","NO")</f>
        <v>NO</v>
      </c>
      <c r="G117" s="107" t="str">
        <f>IF(NEW!BJ181=LOADER!$I$123,LOADER!$H$123,IF(NEW!BJ181=LOADER!$I$124,LOADER!$H$124,IF(NEW!BJ181=LOADER!$I$125,LOADER!$H$125,IF(NEW!BJ181=LOADER!$I$126,LOADER!$H$126,IF(NEW!BJ181=LOADER!$I$127,LOADER!$H$127,IF(NEW!BJ181=LOADER!$I$128,LOADER!$H$128,IF(NEW!BJ181=LOADER!$I$129,LOADER!$H$129,IF(NEW!BJ181=LOADER!$I$130,LOADER!$H$130,IF(NEW!BJ181=LOADER!$I$131,LOADER!$H$131,"0")))))))))</f>
        <v>0</v>
      </c>
      <c r="H117" s="107"/>
      <c r="I117" s="108" t="s">
        <v>2237</v>
      </c>
    </row>
    <row r="118" spans="1:9" x14ac:dyDescent="0.25">
      <c r="A118" s="368" t="str">
        <f>IF(ISBLANK(NEW!G182),"",NEW!G182)</f>
        <v/>
      </c>
      <c r="B118" s="369"/>
      <c r="C118" s="106" t="str">
        <f>IF(ISBLANK(NEW!H182),"",NEW!H182)</f>
        <v/>
      </c>
      <c r="D118" s="106" t="str">
        <f>IF(ISBLANK(NEW!I182),"",NEW!I182)</f>
        <v/>
      </c>
      <c r="E118" s="106" t="str">
        <f>IF(ISBLANK(NEW!J182),"",NEW!J182)</f>
        <v/>
      </c>
      <c r="F118" s="107" t="str">
        <f>IF(NEW!BJ182=LOADER!$I$123,"YES","NO")</f>
        <v>NO</v>
      </c>
      <c r="G118" s="107" t="str">
        <f>IF(NEW!BJ182=LOADER!$I$123,LOADER!$H$123,IF(NEW!BJ182=LOADER!$I$124,LOADER!$H$124,IF(NEW!BJ182=LOADER!$I$125,LOADER!$H$125,IF(NEW!BJ182=LOADER!$I$126,LOADER!$H$126,IF(NEW!BJ182=LOADER!$I$127,LOADER!$H$127,IF(NEW!BJ182=LOADER!$I$128,LOADER!$H$128,IF(NEW!BJ182=LOADER!$I$129,LOADER!$H$129,IF(NEW!BJ182=LOADER!$I$130,LOADER!$H$130,IF(NEW!BJ182=LOADER!$I$131,LOADER!$H$131,"0")))))))))</f>
        <v>0</v>
      </c>
      <c r="H118" s="107"/>
      <c r="I118" s="108" t="s">
        <v>2237</v>
      </c>
    </row>
    <row r="119" spans="1:9" x14ac:dyDescent="0.25">
      <c r="A119" s="368" t="str">
        <f>IF(ISBLANK(NEW!G183),"",NEW!G183)</f>
        <v/>
      </c>
      <c r="B119" s="369"/>
      <c r="C119" s="106" t="str">
        <f>IF(ISBLANK(NEW!H183),"",NEW!H183)</f>
        <v/>
      </c>
      <c r="D119" s="106" t="str">
        <f>IF(ISBLANK(NEW!I183),"",NEW!I183)</f>
        <v/>
      </c>
      <c r="E119" s="106" t="str">
        <f>IF(ISBLANK(NEW!J183),"",NEW!J183)</f>
        <v/>
      </c>
      <c r="F119" s="107" t="str">
        <f>IF(NEW!BJ183=LOADER!$I$123,"YES","NO")</f>
        <v>NO</v>
      </c>
      <c r="G119" s="107" t="str">
        <f>IF(NEW!BJ183=LOADER!$I$123,LOADER!$H$123,IF(NEW!BJ183=LOADER!$I$124,LOADER!$H$124,IF(NEW!BJ183=LOADER!$I$125,LOADER!$H$125,IF(NEW!BJ183=LOADER!$I$126,LOADER!$H$126,IF(NEW!BJ183=LOADER!$I$127,LOADER!$H$127,IF(NEW!BJ183=LOADER!$I$128,LOADER!$H$128,IF(NEW!BJ183=LOADER!$I$129,LOADER!$H$129,IF(NEW!BJ183=LOADER!$I$130,LOADER!$H$130,IF(NEW!BJ183=LOADER!$I$131,LOADER!$H$131,"0")))))))))</f>
        <v>0</v>
      </c>
      <c r="H119" s="107"/>
      <c r="I119" s="108" t="s">
        <v>2237</v>
      </c>
    </row>
    <row r="120" spans="1:9" x14ac:dyDescent="0.25">
      <c r="A120" s="368" t="str">
        <f>IF(ISBLANK(NEW!G184),"",NEW!G184)</f>
        <v/>
      </c>
      <c r="B120" s="369"/>
      <c r="C120" s="106" t="str">
        <f>IF(ISBLANK(NEW!H184),"",NEW!H184)</f>
        <v/>
      </c>
      <c r="D120" s="106" t="str">
        <f>IF(ISBLANK(NEW!I184),"",NEW!I184)</f>
        <v/>
      </c>
      <c r="E120" s="106" t="str">
        <f>IF(ISBLANK(NEW!J184),"",NEW!J184)</f>
        <v/>
      </c>
      <c r="F120" s="107" t="str">
        <f>IF(NEW!BJ184=LOADER!$I$123,"YES","NO")</f>
        <v>NO</v>
      </c>
      <c r="G120" s="107" t="str">
        <f>IF(NEW!BJ184=LOADER!$I$123,LOADER!$H$123,IF(NEW!BJ184=LOADER!$I$124,LOADER!$H$124,IF(NEW!BJ184=LOADER!$I$125,LOADER!$H$125,IF(NEW!BJ184=LOADER!$I$126,LOADER!$H$126,IF(NEW!BJ184=LOADER!$I$127,LOADER!$H$127,IF(NEW!BJ184=LOADER!$I$128,LOADER!$H$128,IF(NEW!BJ184=LOADER!$I$129,LOADER!$H$129,IF(NEW!BJ184=LOADER!$I$130,LOADER!$H$130,IF(NEW!BJ184=LOADER!$I$131,LOADER!$H$131,"0")))))))))</f>
        <v>0</v>
      </c>
      <c r="H120" s="107"/>
      <c r="I120" s="108" t="s">
        <v>2237</v>
      </c>
    </row>
    <row r="121" spans="1:9" x14ac:dyDescent="0.25">
      <c r="A121" s="368" t="str">
        <f>IF(ISBLANK(NEW!G185),"",NEW!G185)</f>
        <v/>
      </c>
      <c r="B121" s="369"/>
      <c r="C121" s="106" t="str">
        <f>IF(ISBLANK(NEW!H185),"",NEW!H185)</f>
        <v/>
      </c>
      <c r="D121" s="106" t="str">
        <f>IF(ISBLANK(NEW!I185),"",NEW!I185)</f>
        <v/>
      </c>
      <c r="E121" s="106" t="str">
        <f>IF(ISBLANK(NEW!J185),"",NEW!J185)</f>
        <v/>
      </c>
      <c r="F121" s="107" t="str">
        <f>IF(NEW!BJ185=LOADER!$I$123,"YES","NO")</f>
        <v>NO</v>
      </c>
      <c r="G121" s="107" t="str">
        <f>IF(NEW!BJ185=LOADER!$I$123,LOADER!$H$123,IF(NEW!BJ185=LOADER!$I$124,LOADER!$H$124,IF(NEW!BJ185=LOADER!$I$125,LOADER!$H$125,IF(NEW!BJ185=LOADER!$I$126,LOADER!$H$126,IF(NEW!BJ185=LOADER!$I$127,LOADER!$H$127,IF(NEW!BJ185=LOADER!$I$128,LOADER!$H$128,IF(NEW!BJ185=LOADER!$I$129,LOADER!$H$129,IF(NEW!BJ185=LOADER!$I$130,LOADER!$H$130,IF(NEW!BJ185=LOADER!$I$131,LOADER!$H$131,"0")))))))))</f>
        <v>0</v>
      </c>
      <c r="H121" s="107"/>
      <c r="I121" s="108" t="s">
        <v>2237</v>
      </c>
    </row>
    <row r="122" spans="1:9" x14ac:dyDescent="0.25">
      <c r="A122" s="368" t="str">
        <f>IF(ISBLANK(NEW!G186),"",NEW!G186)</f>
        <v/>
      </c>
      <c r="B122" s="369"/>
      <c r="C122" s="106" t="str">
        <f>IF(ISBLANK(NEW!H186),"",NEW!H186)</f>
        <v/>
      </c>
      <c r="D122" s="106" t="str">
        <f>IF(ISBLANK(NEW!I186),"",NEW!I186)</f>
        <v/>
      </c>
      <c r="E122" s="106" t="str">
        <f>IF(ISBLANK(NEW!J186),"",NEW!J186)</f>
        <v/>
      </c>
      <c r="F122" s="107" t="str">
        <f>IF(NEW!BJ186=LOADER!$I$123,"YES","NO")</f>
        <v>NO</v>
      </c>
      <c r="G122" s="107" t="str">
        <f>IF(NEW!BJ186=LOADER!$I$123,LOADER!$H$123,IF(NEW!BJ186=LOADER!$I$124,LOADER!$H$124,IF(NEW!BJ186=LOADER!$I$125,LOADER!$H$125,IF(NEW!BJ186=LOADER!$I$126,LOADER!$H$126,IF(NEW!BJ186=LOADER!$I$127,LOADER!$H$127,IF(NEW!BJ186=LOADER!$I$128,LOADER!$H$128,IF(NEW!BJ186=LOADER!$I$129,LOADER!$H$129,IF(NEW!BJ186=LOADER!$I$130,LOADER!$H$130,IF(NEW!BJ186=LOADER!$I$131,LOADER!$H$131,"0")))))))))</f>
        <v>0</v>
      </c>
      <c r="H122" s="107"/>
      <c r="I122" s="108" t="s">
        <v>2237</v>
      </c>
    </row>
    <row r="123" spans="1:9" x14ac:dyDescent="0.25">
      <c r="A123" s="368" t="str">
        <f>IF(ISBLANK(NEW!G187),"",NEW!G187)</f>
        <v/>
      </c>
      <c r="B123" s="369"/>
      <c r="C123" s="106" t="str">
        <f>IF(ISBLANK(NEW!H187),"",NEW!H187)</f>
        <v/>
      </c>
      <c r="D123" s="106" t="str">
        <f>IF(ISBLANK(NEW!I187),"",NEW!I187)</f>
        <v/>
      </c>
      <c r="E123" s="106" t="str">
        <f>IF(ISBLANK(NEW!J187),"",NEW!J187)</f>
        <v/>
      </c>
      <c r="F123" s="107" t="str">
        <f>IF(NEW!BJ187=LOADER!$I$123,"YES","NO")</f>
        <v>NO</v>
      </c>
      <c r="G123" s="107" t="str">
        <f>IF(NEW!BJ187=LOADER!$I$123,LOADER!$H$123,IF(NEW!BJ187=LOADER!$I$124,LOADER!$H$124,IF(NEW!BJ187=LOADER!$I$125,LOADER!$H$125,IF(NEW!BJ187=LOADER!$I$126,LOADER!$H$126,IF(NEW!BJ187=LOADER!$I$127,LOADER!$H$127,IF(NEW!BJ187=LOADER!$I$128,LOADER!$H$128,IF(NEW!BJ187=LOADER!$I$129,LOADER!$H$129,IF(NEW!BJ187=LOADER!$I$130,LOADER!$H$130,IF(NEW!BJ187=LOADER!$I$131,LOADER!$H$131,"0")))))))))</f>
        <v>0</v>
      </c>
      <c r="H123" s="107"/>
      <c r="I123" s="108" t="s">
        <v>2237</v>
      </c>
    </row>
    <row r="124" spans="1:9" x14ac:dyDescent="0.25">
      <c r="A124" s="368" t="str">
        <f>IF(ISBLANK(NEW!G188),"",NEW!G188)</f>
        <v/>
      </c>
      <c r="B124" s="369"/>
      <c r="C124" s="106" t="str">
        <f>IF(ISBLANK(NEW!H188),"",NEW!H188)</f>
        <v/>
      </c>
      <c r="D124" s="106" t="str">
        <f>IF(ISBLANK(NEW!I188),"",NEW!I188)</f>
        <v/>
      </c>
      <c r="E124" s="106" t="str">
        <f>IF(ISBLANK(NEW!J188),"",NEW!J188)</f>
        <v/>
      </c>
      <c r="F124" s="107" t="str">
        <f>IF(NEW!BJ188=LOADER!$I$123,"YES","NO")</f>
        <v>NO</v>
      </c>
      <c r="G124" s="107" t="str">
        <f>IF(NEW!BJ188=LOADER!$I$123,LOADER!$H$123,IF(NEW!BJ188=LOADER!$I$124,LOADER!$H$124,IF(NEW!BJ188=LOADER!$I$125,LOADER!$H$125,IF(NEW!BJ188=LOADER!$I$126,LOADER!$H$126,IF(NEW!BJ188=LOADER!$I$127,LOADER!$H$127,IF(NEW!BJ188=LOADER!$I$128,LOADER!$H$128,IF(NEW!BJ188=LOADER!$I$129,LOADER!$H$129,IF(NEW!BJ188=LOADER!$I$130,LOADER!$H$130,IF(NEW!BJ188=LOADER!$I$131,LOADER!$H$131,"0")))))))))</f>
        <v>0</v>
      </c>
      <c r="H124" s="107"/>
      <c r="I124" s="108" t="s">
        <v>2237</v>
      </c>
    </row>
    <row r="125" spans="1:9" x14ac:dyDescent="0.25">
      <c r="A125" s="368" t="str">
        <f>IF(ISBLANK(NEW!G189),"",NEW!G189)</f>
        <v/>
      </c>
      <c r="B125" s="369"/>
      <c r="C125" s="106" t="str">
        <f>IF(ISBLANK(NEW!H189),"",NEW!H189)</f>
        <v/>
      </c>
      <c r="D125" s="106" t="str">
        <f>IF(ISBLANK(NEW!I189),"",NEW!I189)</f>
        <v/>
      </c>
      <c r="E125" s="106" t="str">
        <f>IF(ISBLANK(NEW!J189),"",NEW!J189)</f>
        <v/>
      </c>
      <c r="F125" s="107" t="str">
        <f>IF(NEW!BJ189=LOADER!$I$123,"YES","NO")</f>
        <v>NO</v>
      </c>
      <c r="G125" s="107" t="str">
        <f>IF(NEW!BJ189=LOADER!$I$123,LOADER!$H$123,IF(NEW!BJ189=LOADER!$I$124,LOADER!$H$124,IF(NEW!BJ189=LOADER!$I$125,LOADER!$H$125,IF(NEW!BJ189=LOADER!$I$126,LOADER!$H$126,IF(NEW!BJ189=LOADER!$I$127,LOADER!$H$127,IF(NEW!BJ189=LOADER!$I$128,LOADER!$H$128,IF(NEW!BJ189=LOADER!$I$129,LOADER!$H$129,IF(NEW!BJ189=LOADER!$I$130,LOADER!$H$130,IF(NEW!BJ189=LOADER!$I$131,LOADER!$H$131,"0")))))))))</f>
        <v>0</v>
      </c>
      <c r="H125" s="107"/>
      <c r="I125" s="108" t="s">
        <v>2237</v>
      </c>
    </row>
    <row r="126" spans="1:9" x14ac:dyDescent="0.25">
      <c r="A126" s="368" t="str">
        <f>IF(ISBLANK(NEW!G190),"",NEW!G190)</f>
        <v/>
      </c>
      <c r="B126" s="369"/>
      <c r="C126" s="106" t="str">
        <f>IF(ISBLANK(NEW!H190),"",NEW!H190)</f>
        <v/>
      </c>
      <c r="D126" s="106" t="str">
        <f>IF(ISBLANK(NEW!I190),"",NEW!I190)</f>
        <v/>
      </c>
      <c r="E126" s="106" t="str">
        <f>IF(ISBLANK(NEW!J190),"",NEW!J190)</f>
        <v/>
      </c>
      <c r="F126" s="107" t="str">
        <f>IF(NEW!BJ190=LOADER!$I$123,"YES","NO")</f>
        <v>NO</v>
      </c>
      <c r="G126" s="107" t="str">
        <f>IF(NEW!BJ190=LOADER!$I$123,LOADER!$H$123,IF(NEW!BJ190=LOADER!$I$124,LOADER!$H$124,IF(NEW!BJ190=LOADER!$I$125,LOADER!$H$125,IF(NEW!BJ190=LOADER!$I$126,LOADER!$H$126,IF(NEW!BJ190=LOADER!$I$127,LOADER!$H$127,IF(NEW!BJ190=LOADER!$I$128,LOADER!$H$128,IF(NEW!BJ190=LOADER!$I$129,LOADER!$H$129,IF(NEW!BJ190=LOADER!$I$130,LOADER!$H$130,IF(NEW!BJ190=LOADER!$I$131,LOADER!$H$131,"0")))))))))</f>
        <v>0</v>
      </c>
      <c r="H126" s="107"/>
      <c r="I126" s="108" t="s">
        <v>2237</v>
      </c>
    </row>
    <row r="127" spans="1:9" x14ac:dyDescent="0.25">
      <c r="A127" s="368" t="str">
        <f>IF(ISBLANK(NEW!G191),"",NEW!G191)</f>
        <v/>
      </c>
      <c r="B127" s="369"/>
      <c r="C127" s="106" t="str">
        <f>IF(ISBLANK(NEW!H191),"",NEW!H191)</f>
        <v/>
      </c>
      <c r="D127" s="106" t="str">
        <f>IF(ISBLANK(NEW!I191),"",NEW!I191)</f>
        <v/>
      </c>
      <c r="E127" s="106" t="str">
        <f>IF(ISBLANK(NEW!J191),"",NEW!J191)</f>
        <v/>
      </c>
      <c r="F127" s="107" t="str">
        <f>IF(NEW!BJ191=LOADER!$I$123,"YES","NO")</f>
        <v>NO</v>
      </c>
      <c r="G127" s="107" t="str">
        <f>IF(NEW!BJ191=LOADER!$I$123,LOADER!$H$123,IF(NEW!BJ191=LOADER!$I$124,LOADER!$H$124,IF(NEW!BJ191=LOADER!$I$125,LOADER!$H$125,IF(NEW!BJ191=LOADER!$I$126,LOADER!$H$126,IF(NEW!BJ191=LOADER!$I$127,LOADER!$H$127,IF(NEW!BJ191=LOADER!$I$128,LOADER!$H$128,IF(NEW!BJ191=LOADER!$I$129,LOADER!$H$129,IF(NEW!BJ191=LOADER!$I$130,LOADER!$H$130,IF(NEW!BJ191=LOADER!$I$131,LOADER!$H$131,"0")))))))))</f>
        <v>0</v>
      </c>
      <c r="H127" s="107"/>
      <c r="I127" s="108" t="s">
        <v>2237</v>
      </c>
    </row>
    <row r="128" spans="1:9" x14ac:dyDescent="0.25">
      <c r="A128" s="368" t="str">
        <f>IF(ISBLANK(NEW!G192),"",NEW!G192)</f>
        <v/>
      </c>
      <c r="B128" s="369"/>
      <c r="C128" s="106" t="str">
        <f>IF(ISBLANK(NEW!H192),"",NEW!H192)</f>
        <v/>
      </c>
      <c r="D128" s="106" t="str">
        <f>IF(ISBLANK(NEW!I192),"",NEW!I192)</f>
        <v/>
      </c>
      <c r="E128" s="106" t="str">
        <f>IF(ISBLANK(NEW!J192),"",NEW!J192)</f>
        <v/>
      </c>
      <c r="F128" s="107" t="str">
        <f>IF(NEW!BJ192=LOADER!$I$123,"YES","NO")</f>
        <v>NO</v>
      </c>
      <c r="G128" s="107" t="str">
        <f>IF(NEW!BJ192=LOADER!$I$123,LOADER!$H$123,IF(NEW!BJ192=LOADER!$I$124,LOADER!$H$124,IF(NEW!BJ192=LOADER!$I$125,LOADER!$H$125,IF(NEW!BJ192=LOADER!$I$126,LOADER!$H$126,IF(NEW!BJ192=LOADER!$I$127,LOADER!$H$127,IF(NEW!BJ192=LOADER!$I$128,LOADER!$H$128,IF(NEW!BJ192=LOADER!$I$129,LOADER!$H$129,IF(NEW!BJ192=LOADER!$I$130,LOADER!$H$130,IF(NEW!BJ192=LOADER!$I$131,LOADER!$H$131,"0")))))))))</f>
        <v>0</v>
      </c>
      <c r="H128" s="107"/>
      <c r="I128" s="108" t="s">
        <v>2237</v>
      </c>
    </row>
    <row r="129" spans="1:9" x14ac:dyDescent="0.25">
      <c r="A129" s="368" t="str">
        <f>IF(ISBLANK(NEW!G193),"",NEW!G193)</f>
        <v/>
      </c>
      <c r="B129" s="369"/>
      <c r="C129" s="106" t="str">
        <f>IF(ISBLANK(NEW!H193),"",NEW!H193)</f>
        <v/>
      </c>
      <c r="D129" s="106" t="str">
        <f>IF(ISBLANK(NEW!I193),"",NEW!I193)</f>
        <v/>
      </c>
      <c r="E129" s="106" t="str">
        <f>IF(ISBLANK(NEW!J193),"",NEW!J193)</f>
        <v/>
      </c>
      <c r="F129" s="107" t="str">
        <f>IF(NEW!BJ193=LOADER!$I$123,"YES","NO")</f>
        <v>NO</v>
      </c>
      <c r="G129" s="107" t="str">
        <f>IF(NEW!BJ193=LOADER!$I$123,LOADER!$H$123,IF(NEW!BJ193=LOADER!$I$124,LOADER!$H$124,IF(NEW!BJ193=LOADER!$I$125,LOADER!$H$125,IF(NEW!BJ193=LOADER!$I$126,LOADER!$H$126,IF(NEW!BJ193=LOADER!$I$127,LOADER!$H$127,IF(NEW!BJ193=LOADER!$I$128,LOADER!$H$128,IF(NEW!BJ193=LOADER!$I$129,LOADER!$H$129,IF(NEW!BJ193=LOADER!$I$130,LOADER!$H$130,IF(NEW!BJ193=LOADER!$I$131,LOADER!$H$131,"0")))))))))</f>
        <v>0</v>
      </c>
      <c r="H129" s="107"/>
      <c r="I129" s="108" t="s">
        <v>2237</v>
      </c>
    </row>
    <row r="130" spans="1:9" x14ac:dyDescent="0.25">
      <c r="A130" s="368" t="str">
        <f>IF(ISBLANK(NEW!G194),"",NEW!G194)</f>
        <v/>
      </c>
      <c r="B130" s="369"/>
      <c r="C130" s="106" t="str">
        <f>IF(ISBLANK(NEW!H194),"",NEW!H194)</f>
        <v/>
      </c>
      <c r="D130" s="106" t="str">
        <f>IF(ISBLANK(NEW!I194),"",NEW!I194)</f>
        <v/>
      </c>
      <c r="E130" s="106" t="str">
        <f>IF(ISBLANK(NEW!J194),"",NEW!J194)</f>
        <v/>
      </c>
      <c r="F130" s="107" t="str">
        <f>IF(NEW!BJ194=LOADER!$I$123,"YES","NO")</f>
        <v>NO</v>
      </c>
      <c r="G130" s="107" t="str">
        <f>IF(NEW!BJ194=LOADER!$I$123,LOADER!$H$123,IF(NEW!BJ194=LOADER!$I$124,LOADER!$H$124,IF(NEW!BJ194=LOADER!$I$125,LOADER!$H$125,IF(NEW!BJ194=LOADER!$I$126,LOADER!$H$126,IF(NEW!BJ194=LOADER!$I$127,LOADER!$H$127,IF(NEW!BJ194=LOADER!$I$128,LOADER!$H$128,IF(NEW!BJ194=LOADER!$I$129,LOADER!$H$129,IF(NEW!BJ194=LOADER!$I$130,LOADER!$H$130,IF(NEW!BJ194=LOADER!$I$131,LOADER!$H$131,"0")))))))))</f>
        <v>0</v>
      </c>
      <c r="H130" s="107"/>
      <c r="I130" s="108" t="s">
        <v>2237</v>
      </c>
    </row>
    <row r="131" spans="1:9" x14ac:dyDescent="0.25">
      <c r="A131" s="368" t="str">
        <f>IF(ISBLANK(NEW!G195),"",NEW!G195)</f>
        <v/>
      </c>
      <c r="B131" s="369"/>
      <c r="C131" s="106" t="str">
        <f>IF(ISBLANK(NEW!H195),"",NEW!H195)</f>
        <v/>
      </c>
      <c r="D131" s="106" t="str">
        <f>IF(ISBLANK(NEW!I195),"",NEW!I195)</f>
        <v/>
      </c>
      <c r="E131" s="106" t="str">
        <f>IF(ISBLANK(NEW!J195),"",NEW!J195)</f>
        <v/>
      </c>
      <c r="F131" s="107" t="str">
        <f>IF(NEW!BJ195=LOADER!$I$123,"YES","NO")</f>
        <v>NO</v>
      </c>
      <c r="G131" s="107" t="str">
        <f>IF(NEW!BJ195=LOADER!$I$123,LOADER!$H$123,IF(NEW!BJ195=LOADER!$I$124,LOADER!$H$124,IF(NEW!BJ195=LOADER!$I$125,LOADER!$H$125,IF(NEW!BJ195=LOADER!$I$126,LOADER!$H$126,IF(NEW!BJ195=LOADER!$I$127,LOADER!$H$127,IF(NEW!BJ195=LOADER!$I$128,LOADER!$H$128,IF(NEW!BJ195=LOADER!$I$129,LOADER!$H$129,IF(NEW!BJ195=LOADER!$I$130,LOADER!$H$130,IF(NEW!BJ195=LOADER!$I$131,LOADER!$H$131,"0")))))))))</f>
        <v>0</v>
      </c>
      <c r="H131" s="107"/>
      <c r="I131" s="108" t="s">
        <v>2237</v>
      </c>
    </row>
    <row r="132" spans="1:9" x14ac:dyDescent="0.25">
      <c r="A132" s="368" t="str">
        <f>IF(ISBLANK(NEW!G196),"",NEW!G196)</f>
        <v/>
      </c>
      <c r="B132" s="369"/>
      <c r="C132" s="106" t="str">
        <f>IF(ISBLANK(NEW!H196),"",NEW!H196)</f>
        <v/>
      </c>
      <c r="D132" s="106" t="str">
        <f>IF(ISBLANK(NEW!I196),"",NEW!I196)</f>
        <v/>
      </c>
      <c r="E132" s="106" t="str">
        <f>IF(ISBLANK(NEW!J196),"",NEW!J196)</f>
        <v/>
      </c>
      <c r="F132" s="107" t="str">
        <f>IF(NEW!BJ196=LOADER!$I$123,"YES","NO")</f>
        <v>NO</v>
      </c>
      <c r="G132" s="107" t="str">
        <f>IF(NEW!BJ196=LOADER!$I$123,LOADER!$H$123,IF(NEW!BJ196=LOADER!$I$124,LOADER!$H$124,IF(NEW!BJ196=LOADER!$I$125,LOADER!$H$125,IF(NEW!BJ196=LOADER!$I$126,LOADER!$H$126,IF(NEW!BJ196=LOADER!$I$127,LOADER!$H$127,IF(NEW!BJ196=LOADER!$I$128,LOADER!$H$128,IF(NEW!BJ196=LOADER!$I$129,LOADER!$H$129,IF(NEW!BJ196=LOADER!$I$130,LOADER!$H$130,IF(NEW!BJ196=LOADER!$I$131,LOADER!$H$131,"0")))))))))</f>
        <v>0</v>
      </c>
      <c r="H132" s="107"/>
      <c r="I132" s="108" t="s">
        <v>2237</v>
      </c>
    </row>
    <row r="133" spans="1:9" x14ac:dyDescent="0.25">
      <c r="A133" s="368" t="str">
        <f>IF(ISBLANK(NEW!G197),"",NEW!G197)</f>
        <v/>
      </c>
      <c r="B133" s="369"/>
      <c r="C133" s="106" t="str">
        <f>IF(ISBLANK(NEW!H197),"",NEW!H197)</f>
        <v/>
      </c>
      <c r="D133" s="106" t="str">
        <f>IF(ISBLANK(NEW!I197),"",NEW!I197)</f>
        <v/>
      </c>
      <c r="E133" s="106" t="str">
        <f>IF(ISBLANK(NEW!J197),"",NEW!J197)</f>
        <v/>
      </c>
      <c r="F133" s="107" t="str">
        <f>IF(NEW!BJ197=LOADER!$I$123,"YES","NO")</f>
        <v>NO</v>
      </c>
      <c r="G133" s="107" t="str">
        <f>IF(NEW!BJ197=LOADER!$I$123,LOADER!$H$123,IF(NEW!BJ197=LOADER!$I$124,LOADER!$H$124,IF(NEW!BJ197=LOADER!$I$125,LOADER!$H$125,IF(NEW!BJ197=LOADER!$I$126,LOADER!$H$126,IF(NEW!BJ197=LOADER!$I$127,LOADER!$H$127,IF(NEW!BJ197=LOADER!$I$128,LOADER!$H$128,IF(NEW!BJ197=LOADER!$I$129,LOADER!$H$129,IF(NEW!BJ197=LOADER!$I$130,LOADER!$H$130,IF(NEW!BJ197=LOADER!$I$131,LOADER!$H$131,"0")))))))))</f>
        <v>0</v>
      </c>
      <c r="H133" s="107"/>
      <c r="I133" s="108" t="s">
        <v>2237</v>
      </c>
    </row>
    <row r="134" spans="1:9" x14ac:dyDescent="0.25">
      <c r="A134" s="368" t="str">
        <f>IF(ISBLANK(NEW!G198),"",NEW!G198)</f>
        <v/>
      </c>
      <c r="B134" s="369"/>
      <c r="C134" s="106" t="str">
        <f>IF(ISBLANK(NEW!H198),"",NEW!H198)</f>
        <v/>
      </c>
      <c r="D134" s="106" t="str">
        <f>IF(ISBLANK(NEW!I198),"",NEW!I198)</f>
        <v/>
      </c>
      <c r="E134" s="106" t="str">
        <f>IF(ISBLANK(NEW!J198),"",NEW!J198)</f>
        <v/>
      </c>
      <c r="F134" s="107" t="str">
        <f>IF(NEW!BJ198=LOADER!$I$123,"YES","NO")</f>
        <v>NO</v>
      </c>
      <c r="G134" s="107" t="str">
        <f>IF(NEW!BJ198=LOADER!$I$123,LOADER!$H$123,IF(NEW!BJ198=LOADER!$I$124,LOADER!$H$124,IF(NEW!BJ198=LOADER!$I$125,LOADER!$H$125,IF(NEW!BJ198=LOADER!$I$126,LOADER!$H$126,IF(NEW!BJ198=LOADER!$I$127,LOADER!$H$127,IF(NEW!BJ198=LOADER!$I$128,LOADER!$H$128,IF(NEW!BJ198=LOADER!$I$129,LOADER!$H$129,IF(NEW!BJ198=LOADER!$I$130,LOADER!$H$130,IF(NEW!BJ198=LOADER!$I$131,LOADER!$H$131,"0")))))))))</f>
        <v>0</v>
      </c>
      <c r="H134" s="107"/>
      <c r="I134" s="108" t="s">
        <v>2237</v>
      </c>
    </row>
    <row r="135" spans="1:9" x14ac:dyDescent="0.25">
      <c r="A135" s="368" t="str">
        <f>IF(ISBLANK(NEW!G199),"",NEW!G199)</f>
        <v/>
      </c>
      <c r="B135" s="369"/>
      <c r="C135" s="106" t="str">
        <f>IF(ISBLANK(NEW!H199),"",NEW!H199)</f>
        <v/>
      </c>
      <c r="D135" s="106" t="str">
        <f>IF(ISBLANK(NEW!I199),"",NEW!I199)</f>
        <v/>
      </c>
      <c r="E135" s="106" t="str">
        <f>IF(ISBLANK(NEW!J199),"",NEW!J199)</f>
        <v/>
      </c>
      <c r="F135" s="107" t="str">
        <f>IF(NEW!BJ199=LOADER!$I$123,"YES","NO")</f>
        <v>NO</v>
      </c>
      <c r="G135" s="107" t="str">
        <f>IF(NEW!BJ199=LOADER!$I$123,LOADER!$H$123,IF(NEW!BJ199=LOADER!$I$124,LOADER!$H$124,IF(NEW!BJ199=LOADER!$I$125,LOADER!$H$125,IF(NEW!BJ199=LOADER!$I$126,LOADER!$H$126,IF(NEW!BJ199=LOADER!$I$127,LOADER!$H$127,IF(NEW!BJ199=LOADER!$I$128,LOADER!$H$128,IF(NEW!BJ199=LOADER!$I$129,LOADER!$H$129,IF(NEW!BJ199=LOADER!$I$130,LOADER!$H$130,IF(NEW!BJ199=LOADER!$I$131,LOADER!$H$131,"0")))))))))</f>
        <v>0</v>
      </c>
      <c r="H135" s="107"/>
      <c r="I135" s="108" t="s">
        <v>2237</v>
      </c>
    </row>
    <row r="136" spans="1:9" x14ac:dyDescent="0.25">
      <c r="A136" s="368" t="str">
        <f>IF(ISBLANK(NEW!G200),"",NEW!G200)</f>
        <v/>
      </c>
      <c r="B136" s="369"/>
      <c r="C136" s="106" t="str">
        <f>IF(ISBLANK(NEW!H200),"",NEW!H200)</f>
        <v/>
      </c>
      <c r="D136" s="106" t="str">
        <f>IF(ISBLANK(NEW!I200),"",NEW!I200)</f>
        <v/>
      </c>
      <c r="E136" s="106" t="str">
        <f>IF(ISBLANK(NEW!J200),"",NEW!J200)</f>
        <v/>
      </c>
      <c r="F136" s="107" t="str">
        <f>IF(NEW!BJ200=LOADER!$I$123,"YES","NO")</f>
        <v>NO</v>
      </c>
      <c r="G136" s="107" t="str">
        <f>IF(NEW!BJ200=LOADER!$I$123,LOADER!$H$123,IF(NEW!BJ200=LOADER!$I$124,LOADER!$H$124,IF(NEW!BJ200=LOADER!$I$125,LOADER!$H$125,IF(NEW!BJ200=LOADER!$I$126,LOADER!$H$126,IF(NEW!BJ200=LOADER!$I$127,LOADER!$H$127,IF(NEW!BJ200=LOADER!$I$128,LOADER!$H$128,IF(NEW!BJ200=LOADER!$I$129,LOADER!$H$129,IF(NEW!BJ200=LOADER!$I$130,LOADER!$H$130,IF(NEW!BJ200=LOADER!$I$131,LOADER!$H$131,"0")))))))))</f>
        <v>0</v>
      </c>
      <c r="H136" s="107"/>
      <c r="I136" s="108" t="s">
        <v>2237</v>
      </c>
    </row>
    <row r="137" spans="1:9" x14ac:dyDescent="0.25">
      <c r="A137" s="368" t="str">
        <f>IF(ISBLANK(NEW!G201),"",NEW!G201)</f>
        <v/>
      </c>
      <c r="B137" s="369"/>
      <c r="C137" s="106" t="str">
        <f>IF(ISBLANK(NEW!H201),"",NEW!H201)</f>
        <v/>
      </c>
      <c r="D137" s="106" t="str">
        <f>IF(ISBLANK(NEW!I201),"",NEW!I201)</f>
        <v/>
      </c>
      <c r="E137" s="106" t="str">
        <f>IF(ISBLANK(NEW!J201),"",NEW!J201)</f>
        <v/>
      </c>
      <c r="F137" s="107" t="str">
        <f>IF(NEW!BJ201=LOADER!$I$123,"YES","NO")</f>
        <v>NO</v>
      </c>
      <c r="G137" s="107" t="str">
        <f>IF(NEW!BJ201=LOADER!$I$123,LOADER!$H$123,IF(NEW!BJ201=LOADER!$I$124,LOADER!$H$124,IF(NEW!BJ201=LOADER!$I$125,LOADER!$H$125,IF(NEW!BJ201=LOADER!$I$126,LOADER!$H$126,IF(NEW!BJ201=LOADER!$I$127,LOADER!$H$127,IF(NEW!BJ201=LOADER!$I$128,LOADER!$H$128,IF(NEW!BJ201=LOADER!$I$129,LOADER!$H$129,IF(NEW!BJ201=LOADER!$I$130,LOADER!$H$130,IF(NEW!BJ201=LOADER!$I$131,LOADER!$H$131,"0")))))))))</f>
        <v>0</v>
      </c>
      <c r="H137" s="107"/>
      <c r="I137" s="108" t="s">
        <v>2237</v>
      </c>
    </row>
    <row r="138" spans="1:9" x14ac:dyDescent="0.25">
      <c r="A138" s="368" t="str">
        <f>IF(ISBLANK(NEW!G202),"",NEW!G202)</f>
        <v/>
      </c>
      <c r="B138" s="369"/>
      <c r="C138" s="106" t="str">
        <f>IF(ISBLANK(NEW!H202),"",NEW!H202)</f>
        <v/>
      </c>
      <c r="D138" s="106" t="str">
        <f>IF(ISBLANK(NEW!I202),"",NEW!I202)</f>
        <v/>
      </c>
      <c r="E138" s="106" t="str">
        <f>IF(ISBLANK(NEW!J202),"",NEW!J202)</f>
        <v/>
      </c>
      <c r="F138" s="107" t="str">
        <f>IF(NEW!BJ202=LOADER!$I$123,"YES","NO")</f>
        <v>NO</v>
      </c>
      <c r="G138" s="107" t="str">
        <f>IF(NEW!BJ202=LOADER!$I$123,LOADER!$H$123,IF(NEW!BJ202=LOADER!$I$124,LOADER!$H$124,IF(NEW!BJ202=LOADER!$I$125,LOADER!$H$125,IF(NEW!BJ202=LOADER!$I$126,LOADER!$H$126,IF(NEW!BJ202=LOADER!$I$127,LOADER!$H$127,IF(NEW!BJ202=LOADER!$I$128,LOADER!$H$128,IF(NEW!BJ202=LOADER!$I$129,LOADER!$H$129,IF(NEW!BJ202=LOADER!$I$130,LOADER!$H$130,IF(NEW!BJ202=LOADER!$I$131,LOADER!$H$131,"0")))))))))</f>
        <v>0</v>
      </c>
      <c r="H138" s="107"/>
      <c r="I138" s="108" t="s">
        <v>2237</v>
      </c>
    </row>
    <row r="139" spans="1:9" x14ac:dyDescent="0.25">
      <c r="A139" s="368" t="str">
        <f>IF(ISBLANK(NEW!G203),"",NEW!G203)</f>
        <v/>
      </c>
      <c r="B139" s="369"/>
      <c r="C139" s="106" t="str">
        <f>IF(ISBLANK(NEW!H203),"",NEW!H203)</f>
        <v/>
      </c>
      <c r="D139" s="106" t="str">
        <f>IF(ISBLANK(NEW!I203),"",NEW!I203)</f>
        <v/>
      </c>
      <c r="E139" s="106" t="str">
        <f>IF(ISBLANK(NEW!J203),"",NEW!J203)</f>
        <v/>
      </c>
      <c r="F139" s="107" t="str">
        <f>IF(NEW!BJ203=LOADER!$I$123,"YES","NO")</f>
        <v>NO</v>
      </c>
      <c r="G139" s="107" t="str">
        <f>IF(NEW!BJ203=LOADER!$I$123,LOADER!$H$123,IF(NEW!BJ203=LOADER!$I$124,LOADER!$H$124,IF(NEW!BJ203=LOADER!$I$125,LOADER!$H$125,IF(NEW!BJ203=LOADER!$I$126,LOADER!$H$126,IF(NEW!BJ203=LOADER!$I$127,LOADER!$H$127,IF(NEW!BJ203=LOADER!$I$128,LOADER!$H$128,IF(NEW!BJ203=LOADER!$I$129,LOADER!$H$129,IF(NEW!BJ203=LOADER!$I$130,LOADER!$H$130,IF(NEW!BJ203=LOADER!$I$131,LOADER!$H$131,"0")))))))))</f>
        <v>0</v>
      </c>
      <c r="H139" s="107"/>
      <c r="I139" s="108" t="s">
        <v>2237</v>
      </c>
    </row>
    <row r="140" spans="1:9" x14ac:dyDescent="0.25">
      <c r="A140" s="368" t="str">
        <f>IF(ISBLANK(NEW!G204),"",NEW!G204)</f>
        <v/>
      </c>
      <c r="B140" s="369"/>
      <c r="C140" s="106" t="str">
        <f>IF(ISBLANK(NEW!H204),"",NEW!H204)</f>
        <v/>
      </c>
      <c r="D140" s="106" t="str">
        <f>IF(ISBLANK(NEW!I204),"",NEW!I204)</f>
        <v/>
      </c>
      <c r="E140" s="106" t="str">
        <f>IF(ISBLANK(NEW!J204),"",NEW!J204)</f>
        <v/>
      </c>
      <c r="F140" s="107" t="str">
        <f>IF(NEW!BJ204=LOADER!$I$123,"YES","NO")</f>
        <v>NO</v>
      </c>
      <c r="G140" s="107" t="str">
        <f>IF(NEW!BJ204=LOADER!$I$123,LOADER!$H$123,IF(NEW!BJ204=LOADER!$I$124,LOADER!$H$124,IF(NEW!BJ204=LOADER!$I$125,LOADER!$H$125,IF(NEW!BJ204=LOADER!$I$126,LOADER!$H$126,IF(NEW!BJ204=LOADER!$I$127,LOADER!$H$127,IF(NEW!BJ204=LOADER!$I$128,LOADER!$H$128,IF(NEW!BJ204=LOADER!$I$129,LOADER!$H$129,IF(NEW!BJ204=LOADER!$I$130,LOADER!$H$130,IF(NEW!BJ204=LOADER!$I$131,LOADER!$H$131,"0")))))))))</f>
        <v>0</v>
      </c>
      <c r="H140" s="107"/>
      <c r="I140" s="108" t="s">
        <v>2237</v>
      </c>
    </row>
    <row r="141" spans="1:9" x14ac:dyDescent="0.25">
      <c r="A141" s="368" t="str">
        <f>IF(ISBLANK(NEW!G205),"",NEW!G205)</f>
        <v/>
      </c>
      <c r="B141" s="369"/>
      <c r="C141" s="106" t="str">
        <f>IF(ISBLANK(NEW!H205),"",NEW!H205)</f>
        <v/>
      </c>
      <c r="D141" s="106" t="str">
        <f>IF(ISBLANK(NEW!I205),"",NEW!I205)</f>
        <v/>
      </c>
      <c r="E141" s="106" t="str">
        <f>IF(ISBLANK(NEW!J205),"",NEW!J205)</f>
        <v/>
      </c>
      <c r="F141" s="107" t="str">
        <f>IF(NEW!BJ205=LOADER!$I$123,"YES","NO")</f>
        <v>NO</v>
      </c>
      <c r="G141" s="107" t="str">
        <f>IF(NEW!BJ205=LOADER!$I$123,LOADER!$H$123,IF(NEW!BJ205=LOADER!$I$124,LOADER!$H$124,IF(NEW!BJ205=LOADER!$I$125,LOADER!$H$125,IF(NEW!BJ205=LOADER!$I$126,LOADER!$H$126,IF(NEW!BJ205=LOADER!$I$127,LOADER!$H$127,IF(NEW!BJ205=LOADER!$I$128,LOADER!$H$128,IF(NEW!BJ205=LOADER!$I$129,LOADER!$H$129,IF(NEW!BJ205=LOADER!$I$130,LOADER!$H$130,IF(NEW!BJ205=LOADER!$I$131,LOADER!$H$131,"0")))))))))</f>
        <v>0</v>
      </c>
      <c r="H141" s="107"/>
      <c r="I141" s="108" t="s">
        <v>2237</v>
      </c>
    </row>
    <row r="142" spans="1:9" x14ac:dyDescent="0.25">
      <c r="A142" s="368" t="str">
        <f>IF(ISBLANK(NEW!G206),"",NEW!G206)</f>
        <v/>
      </c>
      <c r="B142" s="369"/>
      <c r="C142" s="106" t="str">
        <f>IF(ISBLANK(NEW!H206),"",NEW!H206)</f>
        <v/>
      </c>
      <c r="D142" s="106" t="str">
        <f>IF(ISBLANK(NEW!I206),"",NEW!I206)</f>
        <v/>
      </c>
      <c r="E142" s="106" t="str">
        <f>IF(ISBLANK(NEW!J206),"",NEW!J206)</f>
        <v/>
      </c>
      <c r="F142" s="107" t="str">
        <f>IF(NEW!BJ206=LOADER!$I$123,"YES","NO")</f>
        <v>NO</v>
      </c>
      <c r="G142" s="107" t="str">
        <f>IF(NEW!BJ206=LOADER!$I$123,LOADER!$H$123,IF(NEW!BJ206=LOADER!$I$124,LOADER!$H$124,IF(NEW!BJ206=LOADER!$I$125,LOADER!$H$125,IF(NEW!BJ206=LOADER!$I$126,LOADER!$H$126,IF(NEW!BJ206=LOADER!$I$127,LOADER!$H$127,IF(NEW!BJ206=LOADER!$I$128,LOADER!$H$128,IF(NEW!BJ206=LOADER!$I$129,LOADER!$H$129,IF(NEW!BJ206=LOADER!$I$130,LOADER!$H$130,IF(NEW!BJ206=LOADER!$I$131,LOADER!$H$131,"0")))))))))</f>
        <v>0</v>
      </c>
      <c r="H142" s="107"/>
      <c r="I142" s="108" t="s">
        <v>2237</v>
      </c>
    </row>
    <row r="143" spans="1:9" x14ac:dyDescent="0.25">
      <c r="A143" s="368" t="str">
        <f>IF(ISBLANK(NEW!G207),"",NEW!G207)</f>
        <v/>
      </c>
      <c r="B143" s="369"/>
      <c r="C143" s="106" t="str">
        <f>IF(ISBLANK(NEW!H207),"",NEW!H207)</f>
        <v/>
      </c>
      <c r="D143" s="106" t="str">
        <f>IF(ISBLANK(NEW!I207),"",NEW!I207)</f>
        <v/>
      </c>
      <c r="E143" s="106" t="str">
        <f>IF(ISBLANK(NEW!J207),"",NEW!J207)</f>
        <v/>
      </c>
      <c r="F143" s="107" t="str">
        <f>IF(NEW!BJ207=LOADER!$I$123,"YES","NO")</f>
        <v>NO</v>
      </c>
      <c r="G143" s="107" t="str">
        <f>IF(NEW!BJ207=LOADER!$I$123,LOADER!$H$123,IF(NEW!BJ207=LOADER!$I$124,LOADER!$H$124,IF(NEW!BJ207=LOADER!$I$125,LOADER!$H$125,IF(NEW!BJ207=LOADER!$I$126,LOADER!$H$126,IF(NEW!BJ207=LOADER!$I$127,LOADER!$H$127,IF(NEW!BJ207=LOADER!$I$128,LOADER!$H$128,IF(NEW!BJ207=LOADER!$I$129,LOADER!$H$129,IF(NEW!BJ207=LOADER!$I$130,LOADER!$H$130,IF(NEW!BJ207=LOADER!$I$131,LOADER!$H$131,"0")))))))))</f>
        <v>0</v>
      </c>
      <c r="H143" s="107"/>
      <c r="I143" s="108" t="s">
        <v>2237</v>
      </c>
    </row>
    <row r="144" spans="1:9" x14ac:dyDescent="0.25">
      <c r="A144" s="368" t="str">
        <f>IF(ISBLANK(NEW!G208),"",NEW!G208)</f>
        <v/>
      </c>
      <c r="B144" s="369"/>
      <c r="C144" s="106" t="str">
        <f>IF(ISBLANK(NEW!H208),"",NEW!H208)</f>
        <v/>
      </c>
      <c r="D144" s="106" t="str">
        <f>IF(ISBLANK(NEW!I208),"",NEW!I208)</f>
        <v/>
      </c>
      <c r="E144" s="106" t="str">
        <f>IF(ISBLANK(NEW!J208),"",NEW!J208)</f>
        <v/>
      </c>
      <c r="F144" s="107" t="str">
        <f>IF(NEW!BJ208=LOADER!$I$123,"YES","NO")</f>
        <v>NO</v>
      </c>
      <c r="G144" s="107" t="str">
        <f>IF(NEW!BJ208=LOADER!$I$123,LOADER!$H$123,IF(NEW!BJ208=LOADER!$I$124,LOADER!$H$124,IF(NEW!BJ208=LOADER!$I$125,LOADER!$H$125,IF(NEW!BJ208=LOADER!$I$126,LOADER!$H$126,IF(NEW!BJ208=LOADER!$I$127,LOADER!$H$127,IF(NEW!BJ208=LOADER!$I$128,LOADER!$H$128,IF(NEW!BJ208=LOADER!$I$129,LOADER!$H$129,IF(NEW!BJ208=LOADER!$I$130,LOADER!$H$130,IF(NEW!BJ208=LOADER!$I$131,LOADER!$H$131,"0")))))))))</f>
        <v>0</v>
      </c>
      <c r="H144" s="107"/>
      <c r="I144" s="108" t="s">
        <v>2237</v>
      </c>
    </row>
    <row r="145" spans="1:9" x14ac:dyDescent="0.25">
      <c r="A145" s="368" t="str">
        <f>IF(ISBLANK(NEW!G209),"",NEW!G209)</f>
        <v/>
      </c>
      <c r="B145" s="369"/>
      <c r="C145" s="106" t="str">
        <f>IF(ISBLANK(NEW!H209),"",NEW!H209)</f>
        <v/>
      </c>
      <c r="D145" s="106" t="str">
        <f>IF(ISBLANK(NEW!I209),"",NEW!I209)</f>
        <v/>
      </c>
      <c r="E145" s="106" t="str">
        <f>IF(ISBLANK(NEW!J209),"",NEW!J209)</f>
        <v/>
      </c>
      <c r="F145" s="107" t="str">
        <f>IF(NEW!BJ209=LOADER!$I$123,"YES","NO")</f>
        <v>NO</v>
      </c>
      <c r="G145" s="107" t="str">
        <f>IF(NEW!BJ209=LOADER!$I$123,LOADER!$H$123,IF(NEW!BJ209=LOADER!$I$124,LOADER!$H$124,IF(NEW!BJ209=LOADER!$I$125,LOADER!$H$125,IF(NEW!BJ209=LOADER!$I$126,LOADER!$H$126,IF(NEW!BJ209=LOADER!$I$127,LOADER!$H$127,IF(NEW!BJ209=LOADER!$I$128,LOADER!$H$128,IF(NEW!BJ209=LOADER!$I$129,LOADER!$H$129,IF(NEW!BJ209=LOADER!$I$130,LOADER!$H$130,IF(NEW!BJ209=LOADER!$I$131,LOADER!$H$131,"0")))))))))</f>
        <v>0</v>
      </c>
      <c r="H145" s="107"/>
      <c r="I145" s="108" t="s">
        <v>2237</v>
      </c>
    </row>
    <row r="146" spans="1:9" x14ac:dyDescent="0.25">
      <c r="A146" s="368" t="str">
        <f>IF(ISBLANK(NEW!G210),"",NEW!G210)</f>
        <v/>
      </c>
      <c r="B146" s="369"/>
      <c r="C146" s="106" t="str">
        <f>IF(ISBLANK(NEW!H210),"",NEW!H210)</f>
        <v/>
      </c>
      <c r="D146" s="106" t="str">
        <f>IF(ISBLANK(NEW!I210),"",NEW!I210)</f>
        <v/>
      </c>
      <c r="E146" s="106" t="str">
        <f>IF(ISBLANK(NEW!J210),"",NEW!J210)</f>
        <v/>
      </c>
      <c r="F146" s="107" t="str">
        <f>IF(NEW!BJ210=LOADER!$I$123,"YES","NO")</f>
        <v>NO</v>
      </c>
      <c r="G146" s="107" t="str">
        <f>IF(NEW!BJ210=LOADER!$I$123,LOADER!$H$123,IF(NEW!BJ210=LOADER!$I$124,LOADER!$H$124,IF(NEW!BJ210=LOADER!$I$125,LOADER!$H$125,IF(NEW!BJ210=LOADER!$I$126,LOADER!$H$126,IF(NEW!BJ210=LOADER!$I$127,LOADER!$H$127,IF(NEW!BJ210=LOADER!$I$128,LOADER!$H$128,IF(NEW!BJ210=LOADER!$I$129,LOADER!$H$129,IF(NEW!BJ210=LOADER!$I$130,LOADER!$H$130,IF(NEW!BJ210=LOADER!$I$131,LOADER!$H$131,"0")))))))))</f>
        <v>0</v>
      </c>
      <c r="H146" s="107"/>
      <c r="I146" s="108" t="s">
        <v>2237</v>
      </c>
    </row>
    <row r="147" spans="1:9" x14ac:dyDescent="0.25">
      <c r="A147" s="368" t="str">
        <f>IF(ISBLANK(NEW!G211),"",NEW!G211)</f>
        <v/>
      </c>
      <c r="B147" s="369"/>
      <c r="C147" s="106" t="str">
        <f>IF(ISBLANK(NEW!H211),"",NEW!H211)</f>
        <v/>
      </c>
      <c r="D147" s="106" t="str">
        <f>IF(ISBLANK(NEW!I211),"",NEW!I211)</f>
        <v/>
      </c>
      <c r="E147" s="106" t="str">
        <f>IF(ISBLANK(NEW!J211),"",NEW!J211)</f>
        <v/>
      </c>
      <c r="F147" s="107" t="str">
        <f>IF(NEW!BJ211=LOADER!$I$123,"YES","NO")</f>
        <v>NO</v>
      </c>
      <c r="G147" s="107" t="str">
        <f>IF(NEW!BJ211=LOADER!$I$123,LOADER!$H$123,IF(NEW!BJ211=LOADER!$I$124,LOADER!$H$124,IF(NEW!BJ211=LOADER!$I$125,LOADER!$H$125,IF(NEW!BJ211=LOADER!$I$126,LOADER!$H$126,IF(NEW!BJ211=LOADER!$I$127,LOADER!$H$127,IF(NEW!BJ211=LOADER!$I$128,LOADER!$H$128,IF(NEW!BJ211=LOADER!$I$129,LOADER!$H$129,IF(NEW!BJ211=LOADER!$I$130,LOADER!$H$130,IF(NEW!BJ211=LOADER!$I$131,LOADER!$H$131,"0")))))))))</f>
        <v>0</v>
      </c>
      <c r="H147" s="107"/>
      <c r="I147" s="108" t="s">
        <v>2237</v>
      </c>
    </row>
    <row r="148" spans="1:9" x14ac:dyDescent="0.25">
      <c r="A148" s="368" t="str">
        <f>IF(ISBLANK(NEW!G212),"",NEW!G212)</f>
        <v/>
      </c>
      <c r="B148" s="369"/>
      <c r="C148" s="106" t="str">
        <f>IF(ISBLANK(NEW!H212),"",NEW!H212)</f>
        <v/>
      </c>
      <c r="D148" s="106" t="str">
        <f>IF(ISBLANK(NEW!I212),"",NEW!I212)</f>
        <v/>
      </c>
      <c r="E148" s="106" t="str">
        <f>IF(ISBLANK(NEW!J212),"",NEW!J212)</f>
        <v/>
      </c>
      <c r="F148" s="107" t="str">
        <f>IF(NEW!BJ212=LOADER!$I$123,"YES","NO")</f>
        <v>NO</v>
      </c>
      <c r="G148" s="107" t="str">
        <f>IF(NEW!BJ212=LOADER!$I$123,LOADER!$H$123,IF(NEW!BJ212=LOADER!$I$124,LOADER!$H$124,IF(NEW!BJ212=LOADER!$I$125,LOADER!$H$125,IF(NEW!BJ212=LOADER!$I$126,LOADER!$H$126,IF(NEW!BJ212=LOADER!$I$127,LOADER!$H$127,IF(NEW!BJ212=LOADER!$I$128,LOADER!$H$128,IF(NEW!BJ212=LOADER!$I$129,LOADER!$H$129,IF(NEW!BJ212=LOADER!$I$130,LOADER!$H$130,IF(NEW!BJ212=LOADER!$I$131,LOADER!$H$131,"0")))))))))</f>
        <v>0</v>
      </c>
      <c r="H148" s="107"/>
      <c r="I148" s="108" t="s">
        <v>2237</v>
      </c>
    </row>
    <row r="149" spans="1:9" x14ac:dyDescent="0.25">
      <c r="A149" s="368" t="str">
        <f>IF(ISBLANK(NEW!G213),"",NEW!G213)</f>
        <v/>
      </c>
      <c r="B149" s="369"/>
      <c r="C149" s="106" t="str">
        <f>IF(ISBLANK(NEW!H213),"",NEW!H213)</f>
        <v/>
      </c>
      <c r="D149" s="106" t="str">
        <f>IF(ISBLANK(NEW!I213),"",NEW!I213)</f>
        <v/>
      </c>
      <c r="E149" s="106" t="str">
        <f>IF(ISBLANK(NEW!J213),"",NEW!J213)</f>
        <v/>
      </c>
      <c r="F149" s="107" t="str">
        <f>IF(NEW!BJ213=LOADER!$I$123,"YES","NO")</f>
        <v>NO</v>
      </c>
      <c r="G149" s="107" t="str">
        <f>IF(NEW!BJ213=LOADER!$I$123,LOADER!$H$123,IF(NEW!BJ213=LOADER!$I$124,LOADER!$H$124,IF(NEW!BJ213=LOADER!$I$125,LOADER!$H$125,IF(NEW!BJ213=LOADER!$I$126,LOADER!$H$126,IF(NEW!BJ213=LOADER!$I$127,LOADER!$H$127,IF(NEW!BJ213=LOADER!$I$128,LOADER!$H$128,IF(NEW!BJ213=LOADER!$I$129,LOADER!$H$129,IF(NEW!BJ213=LOADER!$I$130,LOADER!$H$130,IF(NEW!BJ213=LOADER!$I$131,LOADER!$H$131,"0")))))))))</f>
        <v>0</v>
      </c>
      <c r="H149" s="107"/>
      <c r="I149" s="108" t="s">
        <v>2237</v>
      </c>
    </row>
    <row r="150" spans="1:9" x14ac:dyDescent="0.25">
      <c r="A150" s="368" t="str">
        <f>IF(ISBLANK(NEW!G214),"",NEW!G214)</f>
        <v/>
      </c>
      <c r="B150" s="369"/>
      <c r="C150" s="106" t="str">
        <f>IF(ISBLANK(NEW!H214),"",NEW!H214)</f>
        <v/>
      </c>
      <c r="D150" s="106" t="str">
        <f>IF(ISBLANK(NEW!I214),"",NEW!I214)</f>
        <v/>
      </c>
      <c r="E150" s="106" t="str">
        <f>IF(ISBLANK(NEW!J214),"",NEW!J214)</f>
        <v/>
      </c>
      <c r="F150" s="107" t="str">
        <f>IF(NEW!BJ214=LOADER!$I$123,"YES","NO")</f>
        <v>NO</v>
      </c>
      <c r="G150" s="107" t="str">
        <f>IF(NEW!BJ214=LOADER!$I$123,LOADER!$H$123,IF(NEW!BJ214=LOADER!$I$124,LOADER!$H$124,IF(NEW!BJ214=LOADER!$I$125,LOADER!$H$125,IF(NEW!BJ214=LOADER!$I$126,LOADER!$H$126,IF(NEW!BJ214=LOADER!$I$127,LOADER!$H$127,IF(NEW!BJ214=LOADER!$I$128,LOADER!$H$128,IF(NEW!BJ214=LOADER!$I$129,LOADER!$H$129,IF(NEW!BJ214=LOADER!$I$130,LOADER!$H$130,IF(NEW!BJ214=LOADER!$I$131,LOADER!$H$131,"0")))))))))</f>
        <v>0</v>
      </c>
      <c r="H150" s="107"/>
      <c r="I150" s="108" t="s">
        <v>2237</v>
      </c>
    </row>
    <row r="151" spans="1:9" x14ac:dyDescent="0.25">
      <c r="A151" s="368" t="str">
        <f>IF(ISBLANK(NEW!G215),"",NEW!G215)</f>
        <v/>
      </c>
      <c r="B151" s="369"/>
      <c r="C151" s="106" t="str">
        <f>IF(ISBLANK(NEW!H215),"",NEW!H215)</f>
        <v/>
      </c>
      <c r="D151" s="106" t="str">
        <f>IF(ISBLANK(NEW!I215),"",NEW!I215)</f>
        <v/>
      </c>
      <c r="E151" s="106" t="str">
        <f>IF(ISBLANK(NEW!J215),"",NEW!J215)</f>
        <v/>
      </c>
      <c r="F151" s="107" t="str">
        <f>IF(NEW!BJ215=LOADER!$I$123,"YES","NO")</f>
        <v>NO</v>
      </c>
      <c r="G151" s="107" t="str">
        <f>IF(NEW!BJ215=LOADER!$I$123,LOADER!$H$123,IF(NEW!BJ215=LOADER!$I$124,LOADER!$H$124,IF(NEW!BJ215=LOADER!$I$125,LOADER!$H$125,IF(NEW!BJ215=LOADER!$I$126,LOADER!$H$126,IF(NEW!BJ215=LOADER!$I$127,LOADER!$H$127,IF(NEW!BJ215=LOADER!$I$128,LOADER!$H$128,IF(NEW!BJ215=LOADER!$I$129,LOADER!$H$129,IF(NEW!BJ215=LOADER!$I$130,LOADER!$H$130,IF(NEW!BJ215=LOADER!$I$131,LOADER!$H$131,"0")))))))))</f>
        <v>0</v>
      </c>
      <c r="H151" s="107"/>
      <c r="I151" s="108" t="s">
        <v>2237</v>
      </c>
    </row>
    <row r="152" spans="1:9" x14ac:dyDescent="0.25">
      <c r="A152" s="368" t="str">
        <f>IF(ISBLANK(NEW!G216),"",NEW!G216)</f>
        <v/>
      </c>
      <c r="B152" s="369"/>
      <c r="C152" s="106" t="str">
        <f>IF(ISBLANK(NEW!H216),"",NEW!H216)</f>
        <v/>
      </c>
      <c r="D152" s="106" t="str">
        <f>IF(ISBLANK(NEW!I216),"",NEW!I216)</f>
        <v/>
      </c>
      <c r="E152" s="106" t="str">
        <f>IF(ISBLANK(NEW!J216),"",NEW!J216)</f>
        <v/>
      </c>
      <c r="F152" s="107" t="str">
        <f>IF(NEW!BJ216=LOADER!$I$123,"YES","NO")</f>
        <v>NO</v>
      </c>
      <c r="G152" s="107" t="str">
        <f>IF(NEW!BJ216=LOADER!$I$123,LOADER!$H$123,IF(NEW!BJ216=LOADER!$I$124,LOADER!$H$124,IF(NEW!BJ216=LOADER!$I$125,LOADER!$H$125,IF(NEW!BJ216=LOADER!$I$126,LOADER!$H$126,IF(NEW!BJ216=LOADER!$I$127,LOADER!$H$127,IF(NEW!BJ216=LOADER!$I$128,LOADER!$H$128,IF(NEW!BJ216=LOADER!$I$129,LOADER!$H$129,IF(NEW!BJ216=LOADER!$I$130,LOADER!$H$130,IF(NEW!BJ216=LOADER!$I$131,LOADER!$H$131,"0")))))))))</f>
        <v>0</v>
      </c>
      <c r="H152" s="107"/>
      <c r="I152" s="108" t="s">
        <v>2237</v>
      </c>
    </row>
    <row r="153" spans="1:9" x14ac:dyDescent="0.25">
      <c r="A153" s="368" t="str">
        <f>IF(ISBLANK(NEW!G217),"",NEW!G217)</f>
        <v/>
      </c>
      <c r="B153" s="369"/>
      <c r="C153" s="106" t="str">
        <f>IF(ISBLANK(NEW!H217),"",NEW!H217)</f>
        <v/>
      </c>
      <c r="D153" s="106" t="str">
        <f>IF(ISBLANK(NEW!I217),"",NEW!I217)</f>
        <v/>
      </c>
      <c r="E153" s="106" t="str">
        <f>IF(ISBLANK(NEW!J217),"",NEW!J217)</f>
        <v/>
      </c>
      <c r="F153" s="107" t="str">
        <f>IF(NEW!BJ217=LOADER!$I$123,"YES","NO")</f>
        <v>NO</v>
      </c>
      <c r="G153" s="107" t="str">
        <f>IF(NEW!BJ217=LOADER!$I$123,LOADER!$H$123,IF(NEW!BJ217=LOADER!$I$124,LOADER!$H$124,IF(NEW!BJ217=LOADER!$I$125,LOADER!$H$125,IF(NEW!BJ217=LOADER!$I$126,LOADER!$H$126,IF(NEW!BJ217=LOADER!$I$127,LOADER!$H$127,IF(NEW!BJ217=LOADER!$I$128,LOADER!$H$128,IF(NEW!BJ217=LOADER!$I$129,LOADER!$H$129,IF(NEW!BJ217=LOADER!$I$130,LOADER!$H$130,IF(NEW!BJ217=LOADER!$I$131,LOADER!$H$131,"0")))))))))</f>
        <v>0</v>
      </c>
      <c r="H153" s="107"/>
      <c r="I153" s="108" t="s">
        <v>2237</v>
      </c>
    </row>
    <row r="154" spans="1:9" x14ac:dyDescent="0.25">
      <c r="A154" s="368" t="str">
        <f>IF(ISBLANK(NEW!G218),"",NEW!G218)</f>
        <v/>
      </c>
      <c r="B154" s="369"/>
      <c r="C154" s="106" t="str">
        <f>IF(ISBLANK(NEW!H218),"",NEW!H218)</f>
        <v/>
      </c>
      <c r="D154" s="106" t="str">
        <f>IF(ISBLANK(NEW!I218),"",NEW!I218)</f>
        <v/>
      </c>
      <c r="E154" s="106" t="str">
        <f>IF(ISBLANK(NEW!J218),"",NEW!J218)</f>
        <v/>
      </c>
      <c r="F154" s="107" t="str">
        <f>IF(NEW!BJ218=LOADER!$I$123,"YES","NO")</f>
        <v>NO</v>
      </c>
      <c r="G154" s="107" t="str">
        <f>IF(NEW!BJ218=LOADER!$I$123,LOADER!$H$123,IF(NEW!BJ218=LOADER!$I$124,LOADER!$H$124,IF(NEW!BJ218=LOADER!$I$125,LOADER!$H$125,IF(NEW!BJ218=LOADER!$I$126,LOADER!$H$126,IF(NEW!BJ218=LOADER!$I$127,LOADER!$H$127,IF(NEW!BJ218=LOADER!$I$128,LOADER!$H$128,IF(NEW!BJ218=LOADER!$I$129,LOADER!$H$129,IF(NEW!BJ218=LOADER!$I$130,LOADER!$H$130,IF(NEW!BJ218=LOADER!$I$131,LOADER!$H$131,"0")))))))))</f>
        <v>0</v>
      </c>
      <c r="H154" s="107"/>
      <c r="I154" s="108" t="s">
        <v>2237</v>
      </c>
    </row>
    <row r="155" spans="1:9" x14ac:dyDescent="0.25">
      <c r="A155" s="368" t="str">
        <f>IF(ISBLANK(NEW!G219),"",NEW!G219)</f>
        <v/>
      </c>
      <c r="B155" s="369"/>
      <c r="C155" s="106" t="str">
        <f>IF(ISBLANK(NEW!H219),"",NEW!H219)</f>
        <v/>
      </c>
      <c r="D155" s="106" t="str">
        <f>IF(ISBLANK(NEW!I219),"",NEW!I219)</f>
        <v/>
      </c>
      <c r="E155" s="106" t="str">
        <f>IF(ISBLANK(NEW!J219),"",NEW!J219)</f>
        <v/>
      </c>
      <c r="F155" s="107" t="str">
        <f>IF(NEW!BJ219=LOADER!$I$123,"YES","NO")</f>
        <v>NO</v>
      </c>
      <c r="G155" s="107" t="str">
        <f>IF(NEW!BJ219=LOADER!$I$123,LOADER!$H$123,IF(NEW!BJ219=LOADER!$I$124,LOADER!$H$124,IF(NEW!BJ219=LOADER!$I$125,LOADER!$H$125,IF(NEW!BJ219=LOADER!$I$126,LOADER!$H$126,IF(NEW!BJ219=LOADER!$I$127,LOADER!$H$127,IF(NEW!BJ219=LOADER!$I$128,LOADER!$H$128,IF(NEW!BJ219=LOADER!$I$129,LOADER!$H$129,IF(NEW!BJ219=LOADER!$I$130,LOADER!$H$130,IF(NEW!BJ219=LOADER!$I$131,LOADER!$H$131,"0")))))))))</f>
        <v>0</v>
      </c>
      <c r="H155" s="107"/>
      <c r="I155" s="108" t="s">
        <v>2237</v>
      </c>
    </row>
    <row r="156" spans="1:9" x14ac:dyDescent="0.25">
      <c r="A156" s="368" t="str">
        <f>IF(ISBLANK(NEW!G220),"",NEW!G220)</f>
        <v/>
      </c>
      <c r="B156" s="369"/>
      <c r="C156" s="106" t="str">
        <f>IF(ISBLANK(NEW!H220),"",NEW!H220)</f>
        <v/>
      </c>
      <c r="D156" s="106" t="str">
        <f>IF(ISBLANK(NEW!I220),"",NEW!I220)</f>
        <v/>
      </c>
      <c r="E156" s="106" t="str">
        <f>IF(ISBLANK(NEW!J220),"",NEW!J220)</f>
        <v/>
      </c>
      <c r="F156" s="107" t="str">
        <f>IF(NEW!BJ220=LOADER!$I$123,"YES","NO")</f>
        <v>NO</v>
      </c>
      <c r="G156" s="107" t="str">
        <f>IF(NEW!BJ220=LOADER!$I$123,LOADER!$H$123,IF(NEW!BJ220=LOADER!$I$124,LOADER!$H$124,IF(NEW!BJ220=LOADER!$I$125,LOADER!$H$125,IF(NEW!BJ220=LOADER!$I$126,LOADER!$H$126,IF(NEW!BJ220=LOADER!$I$127,LOADER!$H$127,IF(NEW!BJ220=LOADER!$I$128,LOADER!$H$128,IF(NEW!BJ220=LOADER!$I$129,LOADER!$H$129,IF(NEW!BJ220=LOADER!$I$130,LOADER!$H$130,IF(NEW!BJ220=LOADER!$I$131,LOADER!$H$131,"0")))))))))</f>
        <v>0</v>
      </c>
      <c r="H156" s="107"/>
      <c r="I156" s="108" t="s">
        <v>2237</v>
      </c>
    </row>
    <row r="157" spans="1:9" x14ac:dyDescent="0.25">
      <c r="A157" s="368" t="str">
        <f>IF(ISBLANK(NEW!G221),"",NEW!G221)</f>
        <v/>
      </c>
      <c r="B157" s="369"/>
      <c r="C157" s="106" t="str">
        <f>IF(ISBLANK(NEW!H221),"",NEW!H221)</f>
        <v/>
      </c>
      <c r="D157" s="106" t="str">
        <f>IF(ISBLANK(NEW!I221),"",NEW!I221)</f>
        <v/>
      </c>
      <c r="E157" s="106" t="str">
        <f>IF(ISBLANK(NEW!J221),"",NEW!J221)</f>
        <v/>
      </c>
      <c r="F157" s="107" t="str">
        <f>IF(NEW!BJ221=LOADER!$I$123,"YES","NO")</f>
        <v>NO</v>
      </c>
      <c r="G157" s="107" t="str">
        <f>IF(NEW!BJ221=LOADER!$I$123,LOADER!$H$123,IF(NEW!BJ221=LOADER!$I$124,LOADER!$H$124,IF(NEW!BJ221=LOADER!$I$125,LOADER!$H$125,IF(NEW!BJ221=LOADER!$I$126,LOADER!$H$126,IF(NEW!BJ221=LOADER!$I$127,LOADER!$H$127,IF(NEW!BJ221=LOADER!$I$128,LOADER!$H$128,IF(NEW!BJ221=LOADER!$I$129,LOADER!$H$129,IF(NEW!BJ221=LOADER!$I$130,LOADER!$H$130,IF(NEW!BJ221=LOADER!$I$131,LOADER!$H$131,"0")))))))))</f>
        <v>0</v>
      </c>
      <c r="H157" s="107"/>
      <c r="I157" s="108" t="s">
        <v>2237</v>
      </c>
    </row>
    <row r="158" spans="1:9" x14ac:dyDescent="0.25">
      <c r="A158" s="368" t="str">
        <f>IF(ISBLANK(NEW!G222),"",NEW!G222)</f>
        <v/>
      </c>
      <c r="B158" s="369"/>
      <c r="C158" s="106" t="str">
        <f>IF(ISBLANK(NEW!H222),"",NEW!H222)</f>
        <v/>
      </c>
      <c r="D158" s="106" t="str">
        <f>IF(ISBLANK(NEW!I222),"",NEW!I222)</f>
        <v/>
      </c>
      <c r="E158" s="106" t="str">
        <f>IF(ISBLANK(NEW!J222),"",NEW!J222)</f>
        <v/>
      </c>
      <c r="F158" s="107" t="str">
        <f>IF(NEW!BJ222=LOADER!$I$123,"YES","NO")</f>
        <v>NO</v>
      </c>
      <c r="G158" s="107" t="str">
        <f>IF(NEW!BJ222=LOADER!$I$123,LOADER!$H$123,IF(NEW!BJ222=LOADER!$I$124,LOADER!$H$124,IF(NEW!BJ222=LOADER!$I$125,LOADER!$H$125,IF(NEW!BJ222=LOADER!$I$126,LOADER!$H$126,IF(NEW!BJ222=LOADER!$I$127,LOADER!$H$127,IF(NEW!BJ222=LOADER!$I$128,LOADER!$H$128,IF(NEW!BJ222=LOADER!$I$129,LOADER!$H$129,IF(NEW!BJ222=LOADER!$I$130,LOADER!$H$130,IF(NEW!BJ222=LOADER!$I$131,LOADER!$H$131,"0")))))))))</f>
        <v>0</v>
      </c>
      <c r="H158" s="107"/>
      <c r="I158" s="108" t="s">
        <v>2237</v>
      </c>
    </row>
    <row r="159" spans="1:9" x14ac:dyDescent="0.25">
      <c r="A159" s="368" t="str">
        <f>IF(ISBLANK(NEW!G223),"",NEW!G223)</f>
        <v/>
      </c>
      <c r="B159" s="369"/>
      <c r="C159" s="106" t="str">
        <f>IF(ISBLANK(NEW!H223),"",NEW!H223)</f>
        <v/>
      </c>
      <c r="D159" s="106" t="str">
        <f>IF(ISBLANK(NEW!I223),"",NEW!I223)</f>
        <v/>
      </c>
      <c r="E159" s="106" t="str">
        <f>IF(ISBLANK(NEW!J223),"",NEW!J223)</f>
        <v/>
      </c>
      <c r="F159" s="107" t="str">
        <f>IF(NEW!BJ223=LOADER!$I$123,"YES","NO")</f>
        <v>NO</v>
      </c>
      <c r="G159" s="107" t="str">
        <f>IF(NEW!BJ223=LOADER!$I$123,LOADER!$H$123,IF(NEW!BJ223=LOADER!$I$124,LOADER!$H$124,IF(NEW!BJ223=LOADER!$I$125,LOADER!$H$125,IF(NEW!BJ223=LOADER!$I$126,LOADER!$H$126,IF(NEW!BJ223=LOADER!$I$127,LOADER!$H$127,IF(NEW!BJ223=LOADER!$I$128,LOADER!$H$128,IF(NEW!BJ223=LOADER!$I$129,LOADER!$H$129,IF(NEW!BJ223=LOADER!$I$130,LOADER!$H$130,IF(NEW!BJ223=LOADER!$I$131,LOADER!$H$131,"0")))))))))</f>
        <v>0</v>
      </c>
      <c r="H159" s="107"/>
      <c r="I159" s="108" t="s">
        <v>2237</v>
      </c>
    </row>
    <row r="160" spans="1:9" x14ac:dyDescent="0.25">
      <c r="A160" s="368" t="str">
        <f>IF(ISBLANK(NEW!G224),"",NEW!G224)</f>
        <v/>
      </c>
      <c r="B160" s="369"/>
      <c r="C160" s="106" t="str">
        <f>IF(ISBLANK(NEW!H224),"",NEW!H224)</f>
        <v/>
      </c>
      <c r="D160" s="106" t="str">
        <f>IF(ISBLANK(NEW!I224),"",NEW!I224)</f>
        <v/>
      </c>
      <c r="E160" s="106" t="str">
        <f>IF(ISBLANK(NEW!J224),"",NEW!J224)</f>
        <v/>
      </c>
      <c r="F160" s="107" t="str">
        <f>IF(NEW!BJ224=LOADER!$I$123,"YES","NO")</f>
        <v>NO</v>
      </c>
      <c r="G160" s="107" t="str">
        <f>IF(NEW!BJ224=LOADER!$I$123,LOADER!$H$123,IF(NEW!BJ224=LOADER!$I$124,LOADER!$H$124,IF(NEW!BJ224=LOADER!$I$125,LOADER!$H$125,IF(NEW!BJ224=LOADER!$I$126,LOADER!$H$126,IF(NEW!BJ224=LOADER!$I$127,LOADER!$H$127,IF(NEW!BJ224=LOADER!$I$128,LOADER!$H$128,IF(NEW!BJ224=LOADER!$I$129,LOADER!$H$129,IF(NEW!BJ224=LOADER!$I$130,LOADER!$H$130,IF(NEW!BJ224=LOADER!$I$131,LOADER!$H$131,"0")))))))))</f>
        <v>0</v>
      </c>
      <c r="H160" s="107"/>
      <c r="I160" s="108" t="s">
        <v>2237</v>
      </c>
    </row>
    <row r="161" spans="1:9" x14ac:dyDescent="0.25">
      <c r="A161" s="368" t="str">
        <f>IF(ISBLANK(NEW!G225),"",NEW!G225)</f>
        <v/>
      </c>
      <c r="B161" s="369"/>
      <c r="C161" s="106" t="str">
        <f>IF(ISBLANK(NEW!H225),"",NEW!H225)</f>
        <v/>
      </c>
      <c r="D161" s="106" t="str">
        <f>IF(ISBLANK(NEW!I225),"",NEW!I225)</f>
        <v/>
      </c>
      <c r="E161" s="106" t="str">
        <f>IF(ISBLANK(NEW!J225),"",NEW!J225)</f>
        <v/>
      </c>
      <c r="F161" s="107" t="str">
        <f>IF(NEW!BJ225=LOADER!$I$123,"YES","NO")</f>
        <v>NO</v>
      </c>
      <c r="G161" s="107" t="str">
        <f>IF(NEW!BJ225=LOADER!$I$123,LOADER!$H$123,IF(NEW!BJ225=LOADER!$I$124,LOADER!$H$124,IF(NEW!BJ225=LOADER!$I$125,LOADER!$H$125,IF(NEW!BJ225=LOADER!$I$126,LOADER!$H$126,IF(NEW!BJ225=LOADER!$I$127,LOADER!$H$127,IF(NEW!BJ225=LOADER!$I$128,LOADER!$H$128,IF(NEW!BJ225=LOADER!$I$129,LOADER!$H$129,IF(NEW!BJ225=LOADER!$I$130,LOADER!$H$130,IF(NEW!BJ225=LOADER!$I$131,LOADER!$H$131,"0")))))))))</f>
        <v>0</v>
      </c>
      <c r="H161" s="107"/>
      <c r="I161" s="108" t="s">
        <v>2237</v>
      </c>
    </row>
    <row r="162" spans="1:9" x14ac:dyDescent="0.25">
      <c r="A162" s="368" t="str">
        <f>IF(ISBLANK(NEW!G226),"",NEW!G226)</f>
        <v/>
      </c>
      <c r="B162" s="369"/>
      <c r="C162" s="106" t="str">
        <f>IF(ISBLANK(NEW!H226),"",NEW!H226)</f>
        <v/>
      </c>
      <c r="D162" s="106" t="str">
        <f>IF(ISBLANK(NEW!I226),"",NEW!I226)</f>
        <v/>
      </c>
      <c r="E162" s="106" t="str">
        <f>IF(ISBLANK(NEW!J226),"",NEW!J226)</f>
        <v/>
      </c>
      <c r="F162" s="107" t="str">
        <f>IF(NEW!BJ226=LOADER!$I$123,"YES","NO")</f>
        <v>NO</v>
      </c>
      <c r="G162" s="107" t="str">
        <f>IF(NEW!BJ226=LOADER!$I$123,LOADER!$H$123,IF(NEW!BJ226=LOADER!$I$124,LOADER!$H$124,IF(NEW!BJ226=LOADER!$I$125,LOADER!$H$125,IF(NEW!BJ226=LOADER!$I$126,LOADER!$H$126,IF(NEW!BJ226=LOADER!$I$127,LOADER!$H$127,IF(NEW!BJ226=LOADER!$I$128,LOADER!$H$128,IF(NEW!BJ226=LOADER!$I$129,LOADER!$H$129,IF(NEW!BJ226=LOADER!$I$130,LOADER!$H$130,IF(NEW!BJ226=LOADER!$I$131,LOADER!$H$131,"0")))))))))</f>
        <v>0</v>
      </c>
      <c r="H162" s="107"/>
      <c r="I162" s="108" t="s">
        <v>2237</v>
      </c>
    </row>
    <row r="163" spans="1:9" x14ac:dyDescent="0.25">
      <c r="A163" s="368" t="str">
        <f>IF(ISBLANK(NEW!G227),"",NEW!G227)</f>
        <v/>
      </c>
      <c r="B163" s="369"/>
      <c r="C163" s="106" t="str">
        <f>IF(ISBLANK(NEW!H227),"",NEW!H227)</f>
        <v/>
      </c>
      <c r="D163" s="106" t="str">
        <f>IF(ISBLANK(NEW!I227),"",NEW!I227)</f>
        <v/>
      </c>
      <c r="E163" s="106" t="str">
        <f>IF(ISBLANK(NEW!J227),"",NEW!J227)</f>
        <v/>
      </c>
      <c r="F163" s="107" t="str">
        <f>IF(NEW!BJ227=LOADER!$I$123,"YES","NO")</f>
        <v>NO</v>
      </c>
      <c r="G163" s="107" t="str">
        <f>IF(NEW!BJ227=LOADER!$I$123,LOADER!$H$123,IF(NEW!BJ227=LOADER!$I$124,LOADER!$H$124,IF(NEW!BJ227=LOADER!$I$125,LOADER!$H$125,IF(NEW!BJ227=LOADER!$I$126,LOADER!$H$126,IF(NEW!BJ227=LOADER!$I$127,LOADER!$H$127,IF(NEW!BJ227=LOADER!$I$128,LOADER!$H$128,IF(NEW!BJ227=LOADER!$I$129,LOADER!$H$129,IF(NEW!BJ227=LOADER!$I$130,LOADER!$H$130,IF(NEW!BJ227=LOADER!$I$131,LOADER!$H$131,"0")))))))))</f>
        <v>0</v>
      </c>
      <c r="H163" s="107"/>
      <c r="I163" s="108" t="s">
        <v>2237</v>
      </c>
    </row>
    <row r="164" spans="1:9" x14ac:dyDescent="0.25">
      <c r="A164" s="368" t="str">
        <f>IF(ISBLANK(NEW!G228),"",NEW!G228)</f>
        <v/>
      </c>
      <c r="B164" s="369"/>
      <c r="C164" s="106" t="str">
        <f>IF(ISBLANK(NEW!H228),"",NEW!H228)</f>
        <v/>
      </c>
      <c r="D164" s="106" t="str">
        <f>IF(ISBLANK(NEW!I228),"",NEW!I228)</f>
        <v/>
      </c>
      <c r="E164" s="106" t="str">
        <f>IF(ISBLANK(NEW!J228),"",NEW!J228)</f>
        <v/>
      </c>
      <c r="F164" s="107" t="str">
        <f>IF(NEW!BJ228=LOADER!$I$123,"YES","NO")</f>
        <v>NO</v>
      </c>
      <c r="G164" s="107" t="str">
        <f>IF(NEW!BJ228=LOADER!$I$123,LOADER!$H$123,IF(NEW!BJ228=LOADER!$I$124,LOADER!$H$124,IF(NEW!BJ228=LOADER!$I$125,LOADER!$H$125,IF(NEW!BJ228=LOADER!$I$126,LOADER!$H$126,IF(NEW!BJ228=LOADER!$I$127,LOADER!$H$127,IF(NEW!BJ228=LOADER!$I$128,LOADER!$H$128,IF(NEW!BJ228=LOADER!$I$129,LOADER!$H$129,IF(NEW!BJ228=LOADER!$I$130,LOADER!$H$130,IF(NEW!BJ228=LOADER!$I$131,LOADER!$H$131,"0")))))))))</f>
        <v>0</v>
      </c>
      <c r="H164" s="107"/>
      <c r="I164" s="108" t="s">
        <v>2237</v>
      </c>
    </row>
    <row r="165" spans="1:9" x14ac:dyDescent="0.25">
      <c r="A165" s="368" t="str">
        <f>IF(ISBLANK(NEW!G229),"",NEW!G229)</f>
        <v/>
      </c>
      <c r="B165" s="369"/>
      <c r="C165" s="106" t="str">
        <f>IF(ISBLANK(NEW!H229),"",NEW!H229)</f>
        <v/>
      </c>
      <c r="D165" s="106" t="str">
        <f>IF(ISBLANK(NEW!I229),"",NEW!I229)</f>
        <v/>
      </c>
      <c r="E165" s="106" t="str">
        <f>IF(ISBLANK(NEW!J229),"",NEW!J229)</f>
        <v/>
      </c>
      <c r="F165" s="107" t="str">
        <f>IF(NEW!BJ229=LOADER!$I$123,"YES","NO")</f>
        <v>NO</v>
      </c>
      <c r="G165" s="107" t="str">
        <f>IF(NEW!BJ229=LOADER!$I$123,LOADER!$H$123,IF(NEW!BJ229=LOADER!$I$124,LOADER!$H$124,IF(NEW!BJ229=LOADER!$I$125,LOADER!$H$125,IF(NEW!BJ229=LOADER!$I$126,LOADER!$H$126,IF(NEW!BJ229=LOADER!$I$127,LOADER!$H$127,IF(NEW!BJ229=LOADER!$I$128,LOADER!$H$128,IF(NEW!BJ229=LOADER!$I$129,LOADER!$H$129,IF(NEW!BJ229=LOADER!$I$130,LOADER!$H$130,IF(NEW!BJ229=LOADER!$I$131,LOADER!$H$131,"0")))))))))</f>
        <v>0</v>
      </c>
      <c r="H165" s="107"/>
      <c r="I165" s="108" t="s">
        <v>2237</v>
      </c>
    </row>
    <row r="166" spans="1:9" x14ac:dyDescent="0.25">
      <c r="A166" s="368" t="str">
        <f>IF(ISBLANK(NEW!G230),"",NEW!G230)</f>
        <v/>
      </c>
      <c r="B166" s="369"/>
      <c r="C166" s="106" t="str">
        <f>IF(ISBLANK(NEW!H230),"",NEW!H230)</f>
        <v/>
      </c>
      <c r="D166" s="106" t="str">
        <f>IF(ISBLANK(NEW!I230),"",NEW!I230)</f>
        <v/>
      </c>
      <c r="E166" s="106" t="str">
        <f>IF(ISBLANK(NEW!J230),"",NEW!J230)</f>
        <v/>
      </c>
      <c r="F166" s="107" t="str">
        <f>IF(NEW!BJ230=LOADER!$I$123,"YES","NO")</f>
        <v>NO</v>
      </c>
      <c r="G166" s="107" t="str">
        <f>IF(NEW!BJ230=LOADER!$I$123,LOADER!$H$123,IF(NEW!BJ230=LOADER!$I$124,LOADER!$H$124,IF(NEW!BJ230=LOADER!$I$125,LOADER!$H$125,IF(NEW!BJ230=LOADER!$I$126,LOADER!$H$126,IF(NEW!BJ230=LOADER!$I$127,LOADER!$H$127,IF(NEW!BJ230=LOADER!$I$128,LOADER!$H$128,IF(NEW!BJ230=LOADER!$I$129,LOADER!$H$129,IF(NEW!BJ230=LOADER!$I$130,LOADER!$H$130,IF(NEW!BJ230=LOADER!$I$131,LOADER!$H$131,"0")))))))))</f>
        <v>0</v>
      </c>
      <c r="H166" s="107"/>
      <c r="I166" s="108" t="s">
        <v>2237</v>
      </c>
    </row>
    <row r="167" spans="1:9" x14ac:dyDescent="0.25">
      <c r="A167" s="368" t="str">
        <f>IF(ISBLANK(NEW!G231),"",NEW!G231)</f>
        <v/>
      </c>
      <c r="B167" s="369"/>
      <c r="C167" s="106" t="str">
        <f>IF(ISBLANK(NEW!H231),"",NEW!H231)</f>
        <v/>
      </c>
      <c r="D167" s="106" t="str">
        <f>IF(ISBLANK(NEW!I231),"",NEW!I231)</f>
        <v/>
      </c>
      <c r="E167" s="106" t="str">
        <f>IF(ISBLANK(NEW!J231),"",NEW!J231)</f>
        <v/>
      </c>
      <c r="F167" s="107" t="str">
        <f>IF(NEW!BJ231=LOADER!$I$123,"YES","NO")</f>
        <v>NO</v>
      </c>
      <c r="G167" s="107" t="str">
        <f>IF(NEW!BJ231=LOADER!$I$123,LOADER!$H$123,IF(NEW!BJ231=LOADER!$I$124,LOADER!$H$124,IF(NEW!BJ231=LOADER!$I$125,LOADER!$H$125,IF(NEW!BJ231=LOADER!$I$126,LOADER!$H$126,IF(NEW!BJ231=LOADER!$I$127,LOADER!$H$127,IF(NEW!BJ231=LOADER!$I$128,LOADER!$H$128,IF(NEW!BJ231=LOADER!$I$129,LOADER!$H$129,IF(NEW!BJ231=LOADER!$I$130,LOADER!$H$130,IF(NEW!BJ231=LOADER!$I$131,LOADER!$H$131,"0")))))))))</f>
        <v>0</v>
      </c>
      <c r="H167" s="107"/>
      <c r="I167" s="108" t="s">
        <v>2237</v>
      </c>
    </row>
    <row r="168" spans="1:9" x14ac:dyDescent="0.25">
      <c r="A168" s="368" t="str">
        <f>IF(ISBLANK(NEW!G232),"",NEW!G232)</f>
        <v/>
      </c>
      <c r="B168" s="369"/>
      <c r="C168" s="106" t="str">
        <f>IF(ISBLANK(NEW!H232),"",NEW!H232)</f>
        <v/>
      </c>
      <c r="D168" s="106" t="str">
        <f>IF(ISBLANK(NEW!I232),"",NEW!I232)</f>
        <v/>
      </c>
      <c r="E168" s="106" t="str">
        <f>IF(ISBLANK(NEW!J232),"",NEW!J232)</f>
        <v/>
      </c>
      <c r="F168" s="107" t="str">
        <f>IF(NEW!BJ232=LOADER!$I$123,"YES","NO")</f>
        <v>NO</v>
      </c>
      <c r="G168" s="107" t="str">
        <f>IF(NEW!BJ232=LOADER!$I$123,LOADER!$H$123,IF(NEW!BJ232=LOADER!$I$124,LOADER!$H$124,IF(NEW!BJ232=LOADER!$I$125,LOADER!$H$125,IF(NEW!BJ232=LOADER!$I$126,LOADER!$H$126,IF(NEW!BJ232=LOADER!$I$127,LOADER!$H$127,IF(NEW!BJ232=LOADER!$I$128,LOADER!$H$128,IF(NEW!BJ232=LOADER!$I$129,LOADER!$H$129,IF(NEW!BJ232=LOADER!$I$130,LOADER!$H$130,IF(NEW!BJ232=LOADER!$I$131,LOADER!$H$131,"0")))))))))</f>
        <v>0</v>
      </c>
      <c r="H168" s="107"/>
      <c r="I168" s="108" t="s">
        <v>2237</v>
      </c>
    </row>
    <row r="169" spans="1:9" x14ac:dyDescent="0.25">
      <c r="A169" s="368" t="str">
        <f>IF(ISBLANK(NEW!G233),"",NEW!G233)</f>
        <v/>
      </c>
      <c r="B169" s="369"/>
      <c r="C169" s="106" t="str">
        <f>IF(ISBLANK(NEW!H233),"",NEW!H233)</f>
        <v/>
      </c>
      <c r="D169" s="106" t="str">
        <f>IF(ISBLANK(NEW!I233),"",NEW!I233)</f>
        <v/>
      </c>
      <c r="E169" s="106" t="str">
        <f>IF(ISBLANK(NEW!J233),"",NEW!J233)</f>
        <v/>
      </c>
      <c r="F169" s="107" t="str">
        <f>IF(NEW!BJ233=LOADER!$I$123,"YES","NO")</f>
        <v>NO</v>
      </c>
      <c r="G169" s="107" t="str">
        <f>IF(NEW!BJ233=LOADER!$I$123,LOADER!$H$123,IF(NEW!BJ233=LOADER!$I$124,LOADER!$H$124,IF(NEW!BJ233=LOADER!$I$125,LOADER!$H$125,IF(NEW!BJ233=LOADER!$I$126,LOADER!$H$126,IF(NEW!BJ233=LOADER!$I$127,LOADER!$H$127,IF(NEW!BJ233=LOADER!$I$128,LOADER!$H$128,IF(NEW!BJ233=LOADER!$I$129,LOADER!$H$129,IF(NEW!BJ233=LOADER!$I$130,LOADER!$H$130,IF(NEW!BJ233=LOADER!$I$131,LOADER!$H$131,"0")))))))))</f>
        <v>0</v>
      </c>
      <c r="H169" s="107"/>
      <c r="I169" s="108" t="s">
        <v>2237</v>
      </c>
    </row>
    <row r="170" spans="1:9" x14ac:dyDescent="0.25">
      <c r="A170" s="368" t="str">
        <f>IF(ISBLANK(NEW!G234),"",NEW!G234)</f>
        <v/>
      </c>
      <c r="B170" s="369"/>
      <c r="C170" s="106" t="str">
        <f>IF(ISBLANK(NEW!H234),"",NEW!H234)</f>
        <v/>
      </c>
      <c r="D170" s="106" t="str">
        <f>IF(ISBLANK(NEW!I234),"",NEW!I234)</f>
        <v/>
      </c>
      <c r="E170" s="106" t="str">
        <f>IF(ISBLANK(NEW!J234),"",NEW!J234)</f>
        <v/>
      </c>
      <c r="F170" s="107" t="str">
        <f>IF(NEW!BJ234=LOADER!$I$123,"YES","NO")</f>
        <v>NO</v>
      </c>
      <c r="G170" s="107" t="str">
        <f>IF(NEW!BJ234=LOADER!$I$123,LOADER!$H$123,IF(NEW!BJ234=LOADER!$I$124,LOADER!$H$124,IF(NEW!BJ234=LOADER!$I$125,LOADER!$H$125,IF(NEW!BJ234=LOADER!$I$126,LOADER!$H$126,IF(NEW!BJ234=LOADER!$I$127,LOADER!$H$127,IF(NEW!BJ234=LOADER!$I$128,LOADER!$H$128,IF(NEW!BJ234=LOADER!$I$129,LOADER!$H$129,IF(NEW!BJ234=LOADER!$I$130,LOADER!$H$130,IF(NEW!BJ234=LOADER!$I$131,LOADER!$H$131,"0")))))))))</f>
        <v>0</v>
      </c>
      <c r="H170" s="107"/>
      <c r="I170" s="108" t="s">
        <v>2237</v>
      </c>
    </row>
    <row r="171" spans="1:9" x14ac:dyDescent="0.25">
      <c r="A171" s="368" t="str">
        <f>IF(ISBLANK(NEW!G235),"",NEW!G235)</f>
        <v/>
      </c>
      <c r="B171" s="369"/>
      <c r="C171" s="106" t="str">
        <f>IF(ISBLANK(NEW!H235),"",NEW!H235)</f>
        <v/>
      </c>
      <c r="D171" s="106" t="str">
        <f>IF(ISBLANK(NEW!I235),"",NEW!I235)</f>
        <v/>
      </c>
      <c r="E171" s="106" t="str">
        <f>IF(ISBLANK(NEW!J235),"",NEW!J235)</f>
        <v/>
      </c>
      <c r="F171" s="107" t="str">
        <f>IF(NEW!BJ235=LOADER!$I$123,"YES","NO")</f>
        <v>NO</v>
      </c>
      <c r="G171" s="107" t="str">
        <f>IF(NEW!BJ235=LOADER!$I$123,LOADER!$H$123,IF(NEW!BJ235=LOADER!$I$124,LOADER!$H$124,IF(NEW!BJ235=LOADER!$I$125,LOADER!$H$125,IF(NEW!BJ235=LOADER!$I$126,LOADER!$H$126,IF(NEW!BJ235=LOADER!$I$127,LOADER!$H$127,IF(NEW!BJ235=LOADER!$I$128,LOADER!$H$128,IF(NEW!BJ235=LOADER!$I$129,LOADER!$H$129,IF(NEW!BJ235=LOADER!$I$130,LOADER!$H$130,IF(NEW!BJ235=LOADER!$I$131,LOADER!$H$131,"0")))))))))</f>
        <v>0</v>
      </c>
      <c r="H171" s="107"/>
      <c r="I171" s="108" t="s">
        <v>2237</v>
      </c>
    </row>
    <row r="172" spans="1:9" x14ac:dyDescent="0.25">
      <c r="A172" s="368" t="str">
        <f>IF(ISBLANK(NEW!G236),"",NEW!G236)</f>
        <v/>
      </c>
      <c r="B172" s="369"/>
      <c r="C172" s="106" t="str">
        <f>IF(ISBLANK(NEW!H236),"",NEW!H236)</f>
        <v/>
      </c>
      <c r="D172" s="106" t="str">
        <f>IF(ISBLANK(NEW!I236),"",NEW!I236)</f>
        <v/>
      </c>
      <c r="E172" s="106" t="str">
        <f>IF(ISBLANK(NEW!J236),"",NEW!J236)</f>
        <v/>
      </c>
      <c r="F172" s="107" t="str">
        <f>IF(NEW!BJ236=LOADER!$I$123,"YES","NO")</f>
        <v>NO</v>
      </c>
      <c r="G172" s="107" t="str">
        <f>IF(NEW!BJ236=LOADER!$I$123,LOADER!$H$123,IF(NEW!BJ236=LOADER!$I$124,LOADER!$H$124,IF(NEW!BJ236=LOADER!$I$125,LOADER!$H$125,IF(NEW!BJ236=LOADER!$I$126,LOADER!$H$126,IF(NEW!BJ236=LOADER!$I$127,LOADER!$H$127,IF(NEW!BJ236=LOADER!$I$128,LOADER!$H$128,IF(NEW!BJ236=LOADER!$I$129,LOADER!$H$129,IF(NEW!BJ236=LOADER!$I$130,LOADER!$H$130,IF(NEW!BJ236=LOADER!$I$131,LOADER!$H$131,"0")))))))))</f>
        <v>0</v>
      </c>
      <c r="H172" s="107"/>
      <c r="I172" s="108" t="s">
        <v>2237</v>
      </c>
    </row>
    <row r="173" spans="1:9" x14ac:dyDescent="0.25">
      <c r="A173" s="368" t="str">
        <f>IF(ISBLANK(NEW!G237),"",NEW!G237)</f>
        <v/>
      </c>
      <c r="B173" s="369"/>
      <c r="C173" s="106" t="str">
        <f>IF(ISBLANK(NEW!H237),"",NEW!H237)</f>
        <v/>
      </c>
      <c r="D173" s="106" t="str">
        <f>IF(ISBLANK(NEW!I237),"",NEW!I237)</f>
        <v/>
      </c>
      <c r="E173" s="106" t="str">
        <f>IF(ISBLANK(NEW!J237),"",NEW!J237)</f>
        <v/>
      </c>
      <c r="F173" s="107" t="str">
        <f>IF(NEW!BJ237=LOADER!$I$123,"YES","NO")</f>
        <v>NO</v>
      </c>
      <c r="G173" s="107" t="str">
        <f>IF(NEW!BJ237=LOADER!$I$123,LOADER!$H$123,IF(NEW!BJ237=LOADER!$I$124,LOADER!$H$124,IF(NEW!BJ237=LOADER!$I$125,LOADER!$H$125,IF(NEW!BJ237=LOADER!$I$126,LOADER!$H$126,IF(NEW!BJ237=LOADER!$I$127,LOADER!$H$127,IF(NEW!BJ237=LOADER!$I$128,LOADER!$H$128,IF(NEW!BJ237=LOADER!$I$129,LOADER!$H$129,IF(NEW!BJ237=LOADER!$I$130,LOADER!$H$130,IF(NEW!BJ237=LOADER!$I$131,LOADER!$H$131,"0")))))))))</f>
        <v>0</v>
      </c>
      <c r="H173" s="107"/>
      <c r="I173" s="108" t="s">
        <v>2237</v>
      </c>
    </row>
    <row r="174" spans="1:9" x14ac:dyDescent="0.25">
      <c r="A174" s="368" t="str">
        <f>IF(ISBLANK(NEW!G238),"",NEW!G238)</f>
        <v/>
      </c>
      <c r="B174" s="369"/>
      <c r="C174" s="106" t="str">
        <f>IF(ISBLANK(NEW!H238),"",NEW!H238)</f>
        <v/>
      </c>
      <c r="D174" s="106" t="str">
        <f>IF(ISBLANK(NEW!I238),"",NEW!I238)</f>
        <v/>
      </c>
      <c r="E174" s="106" t="str">
        <f>IF(ISBLANK(NEW!J238),"",NEW!J238)</f>
        <v/>
      </c>
      <c r="F174" s="107" t="str">
        <f>IF(NEW!BJ238=LOADER!$I$123,"YES","NO")</f>
        <v>NO</v>
      </c>
      <c r="G174" s="107" t="str">
        <f>IF(NEW!BJ238=LOADER!$I$123,LOADER!$H$123,IF(NEW!BJ238=LOADER!$I$124,LOADER!$H$124,IF(NEW!BJ238=LOADER!$I$125,LOADER!$H$125,IF(NEW!BJ238=LOADER!$I$126,LOADER!$H$126,IF(NEW!BJ238=LOADER!$I$127,LOADER!$H$127,IF(NEW!BJ238=LOADER!$I$128,LOADER!$H$128,IF(NEW!BJ238=LOADER!$I$129,LOADER!$H$129,IF(NEW!BJ238=LOADER!$I$130,LOADER!$H$130,IF(NEW!BJ238=LOADER!$I$131,LOADER!$H$131,"0")))))))))</f>
        <v>0</v>
      </c>
      <c r="H174" s="107"/>
      <c r="I174" s="108" t="s">
        <v>2237</v>
      </c>
    </row>
    <row r="175" spans="1:9" x14ac:dyDescent="0.25">
      <c r="A175" s="368" t="str">
        <f>IF(ISBLANK(NEW!G239),"",NEW!G239)</f>
        <v/>
      </c>
      <c r="B175" s="369"/>
      <c r="C175" s="106" t="str">
        <f>IF(ISBLANK(NEW!H239),"",NEW!H239)</f>
        <v/>
      </c>
      <c r="D175" s="106" t="str">
        <f>IF(ISBLANK(NEW!I239),"",NEW!I239)</f>
        <v/>
      </c>
      <c r="E175" s="106" t="str">
        <f>IF(ISBLANK(NEW!J239),"",NEW!J239)</f>
        <v/>
      </c>
      <c r="F175" s="107" t="str">
        <f>IF(NEW!BJ239=LOADER!$I$123,"YES","NO")</f>
        <v>NO</v>
      </c>
      <c r="G175" s="107" t="str">
        <f>IF(NEW!BJ239=LOADER!$I$123,LOADER!$H$123,IF(NEW!BJ239=LOADER!$I$124,LOADER!$H$124,IF(NEW!BJ239=LOADER!$I$125,LOADER!$H$125,IF(NEW!BJ239=LOADER!$I$126,LOADER!$H$126,IF(NEW!BJ239=LOADER!$I$127,LOADER!$H$127,IF(NEW!BJ239=LOADER!$I$128,LOADER!$H$128,IF(NEW!BJ239=LOADER!$I$129,LOADER!$H$129,IF(NEW!BJ239=LOADER!$I$130,LOADER!$H$130,IF(NEW!BJ239=LOADER!$I$131,LOADER!$H$131,"0")))))))))</f>
        <v>0</v>
      </c>
      <c r="H175" s="107"/>
      <c r="I175" s="108" t="s">
        <v>2237</v>
      </c>
    </row>
    <row r="176" spans="1:9" x14ac:dyDescent="0.25">
      <c r="A176" s="368" t="str">
        <f>IF(ISBLANK(NEW!G240),"",NEW!G240)</f>
        <v/>
      </c>
      <c r="B176" s="369"/>
      <c r="C176" s="106" t="str">
        <f>IF(ISBLANK(NEW!H240),"",NEW!H240)</f>
        <v/>
      </c>
      <c r="D176" s="106" t="str">
        <f>IF(ISBLANK(NEW!I240),"",NEW!I240)</f>
        <v/>
      </c>
      <c r="E176" s="106" t="str">
        <f>IF(ISBLANK(NEW!J240),"",NEW!J240)</f>
        <v/>
      </c>
      <c r="F176" s="107" t="str">
        <f>IF(NEW!BJ240=LOADER!$I$123,"YES","NO")</f>
        <v>NO</v>
      </c>
      <c r="G176" s="107" t="str">
        <f>IF(NEW!BJ240=LOADER!$I$123,LOADER!$H$123,IF(NEW!BJ240=LOADER!$I$124,LOADER!$H$124,IF(NEW!BJ240=LOADER!$I$125,LOADER!$H$125,IF(NEW!BJ240=LOADER!$I$126,LOADER!$H$126,IF(NEW!BJ240=LOADER!$I$127,LOADER!$H$127,IF(NEW!BJ240=LOADER!$I$128,LOADER!$H$128,IF(NEW!BJ240=LOADER!$I$129,LOADER!$H$129,IF(NEW!BJ240=LOADER!$I$130,LOADER!$H$130,IF(NEW!BJ240=LOADER!$I$131,LOADER!$H$131,"0")))))))))</f>
        <v>0</v>
      </c>
      <c r="H176" s="107"/>
      <c r="I176" s="108" t="s">
        <v>2237</v>
      </c>
    </row>
    <row r="177" spans="1:9" x14ac:dyDescent="0.25">
      <c r="A177" s="368" t="str">
        <f>IF(ISBLANK(NEW!G241),"",NEW!G241)</f>
        <v/>
      </c>
      <c r="B177" s="369"/>
      <c r="C177" s="106" t="str">
        <f>IF(ISBLANK(NEW!H241),"",NEW!H241)</f>
        <v/>
      </c>
      <c r="D177" s="106" t="str">
        <f>IF(ISBLANK(NEW!I241),"",NEW!I241)</f>
        <v/>
      </c>
      <c r="E177" s="106" t="str">
        <f>IF(ISBLANK(NEW!J241),"",NEW!J241)</f>
        <v/>
      </c>
      <c r="F177" s="107" t="str">
        <f>IF(NEW!BJ241=LOADER!$I$123,"YES","NO")</f>
        <v>NO</v>
      </c>
      <c r="G177" s="107" t="str">
        <f>IF(NEW!BJ241=LOADER!$I$123,LOADER!$H$123,IF(NEW!BJ241=LOADER!$I$124,LOADER!$H$124,IF(NEW!BJ241=LOADER!$I$125,LOADER!$H$125,IF(NEW!BJ241=LOADER!$I$126,LOADER!$H$126,IF(NEW!BJ241=LOADER!$I$127,LOADER!$H$127,IF(NEW!BJ241=LOADER!$I$128,LOADER!$H$128,IF(NEW!BJ241=LOADER!$I$129,LOADER!$H$129,IF(NEW!BJ241=LOADER!$I$130,LOADER!$H$130,IF(NEW!BJ241=LOADER!$I$131,LOADER!$H$131,"0")))))))))</f>
        <v>0</v>
      </c>
      <c r="H177" s="107"/>
      <c r="I177" s="108" t="s">
        <v>2237</v>
      </c>
    </row>
    <row r="178" spans="1:9" x14ac:dyDescent="0.25">
      <c r="A178" s="368" t="str">
        <f>IF(ISBLANK(NEW!G242),"",NEW!G242)</f>
        <v/>
      </c>
      <c r="B178" s="369"/>
      <c r="C178" s="106" t="str">
        <f>IF(ISBLANK(NEW!H242),"",NEW!H242)</f>
        <v/>
      </c>
      <c r="D178" s="106" t="str">
        <f>IF(ISBLANK(NEW!I242),"",NEW!I242)</f>
        <v/>
      </c>
      <c r="E178" s="106" t="str">
        <f>IF(ISBLANK(NEW!J242),"",NEW!J242)</f>
        <v/>
      </c>
      <c r="F178" s="107" t="str">
        <f>IF(NEW!BJ242=LOADER!$I$123,"YES","NO")</f>
        <v>NO</v>
      </c>
      <c r="G178" s="107" t="str">
        <f>IF(NEW!BJ242=LOADER!$I$123,LOADER!$H$123,IF(NEW!BJ242=LOADER!$I$124,LOADER!$H$124,IF(NEW!BJ242=LOADER!$I$125,LOADER!$H$125,IF(NEW!BJ242=LOADER!$I$126,LOADER!$H$126,IF(NEW!BJ242=LOADER!$I$127,LOADER!$H$127,IF(NEW!BJ242=LOADER!$I$128,LOADER!$H$128,IF(NEW!BJ242=LOADER!$I$129,LOADER!$H$129,IF(NEW!BJ242=LOADER!$I$130,LOADER!$H$130,IF(NEW!BJ242=LOADER!$I$131,LOADER!$H$131,"0")))))))))</f>
        <v>0</v>
      </c>
      <c r="H178" s="107"/>
      <c r="I178" s="108" t="s">
        <v>2237</v>
      </c>
    </row>
    <row r="179" spans="1:9" x14ac:dyDescent="0.25">
      <c r="A179" s="368" t="str">
        <f>IF(ISBLANK(NEW!G243),"",NEW!G243)</f>
        <v/>
      </c>
      <c r="B179" s="369"/>
      <c r="C179" s="106" t="str">
        <f>IF(ISBLANK(NEW!H243),"",NEW!H243)</f>
        <v/>
      </c>
      <c r="D179" s="106" t="str">
        <f>IF(ISBLANK(NEW!I243),"",NEW!I243)</f>
        <v/>
      </c>
      <c r="E179" s="106" t="str">
        <f>IF(ISBLANK(NEW!J243),"",NEW!J243)</f>
        <v/>
      </c>
      <c r="F179" s="107" t="str">
        <f>IF(NEW!BJ243=LOADER!$I$123,"YES","NO")</f>
        <v>NO</v>
      </c>
      <c r="G179" s="107" t="str">
        <f>IF(NEW!BJ243=LOADER!$I$123,LOADER!$H$123,IF(NEW!BJ243=LOADER!$I$124,LOADER!$H$124,IF(NEW!BJ243=LOADER!$I$125,LOADER!$H$125,IF(NEW!BJ243=LOADER!$I$126,LOADER!$H$126,IF(NEW!BJ243=LOADER!$I$127,LOADER!$H$127,IF(NEW!BJ243=LOADER!$I$128,LOADER!$H$128,IF(NEW!BJ243=LOADER!$I$129,LOADER!$H$129,IF(NEW!BJ243=LOADER!$I$130,LOADER!$H$130,IF(NEW!BJ243=LOADER!$I$131,LOADER!$H$131,"0")))))))))</f>
        <v>0</v>
      </c>
      <c r="H179" s="107"/>
      <c r="I179" s="108" t="s">
        <v>2237</v>
      </c>
    </row>
    <row r="180" spans="1:9" x14ac:dyDescent="0.25">
      <c r="A180" s="368" t="str">
        <f>IF(ISBLANK(NEW!G244),"",NEW!G244)</f>
        <v/>
      </c>
      <c r="B180" s="369"/>
      <c r="C180" s="106" t="str">
        <f>IF(ISBLANK(NEW!H244),"",NEW!H244)</f>
        <v/>
      </c>
      <c r="D180" s="106" t="str">
        <f>IF(ISBLANK(NEW!I244),"",NEW!I244)</f>
        <v/>
      </c>
      <c r="E180" s="106" t="str">
        <f>IF(ISBLANK(NEW!J244),"",NEW!J244)</f>
        <v/>
      </c>
      <c r="F180" s="107" t="str">
        <f>IF(NEW!BJ244=LOADER!$I$123,"YES","NO")</f>
        <v>NO</v>
      </c>
      <c r="G180" s="107" t="str">
        <f>IF(NEW!BJ244=LOADER!$I$123,LOADER!$H$123,IF(NEW!BJ244=LOADER!$I$124,LOADER!$H$124,IF(NEW!BJ244=LOADER!$I$125,LOADER!$H$125,IF(NEW!BJ244=LOADER!$I$126,LOADER!$H$126,IF(NEW!BJ244=LOADER!$I$127,LOADER!$H$127,IF(NEW!BJ244=LOADER!$I$128,LOADER!$H$128,IF(NEW!BJ244=LOADER!$I$129,LOADER!$H$129,IF(NEW!BJ244=LOADER!$I$130,LOADER!$H$130,IF(NEW!BJ244=LOADER!$I$131,LOADER!$H$131,"0")))))))))</f>
        <v>0</v>
      </c>
      <c r="H180" s="107"/>
      <c r="I180" s="108" t="s">
        <v>2237</v>
      </c>
    </row>
    <row r="181" spans="1:9" x14ac:dyDescent="0.25">
      <c r="A181" s="368" t="str">
        <f>IF(ISBLANK(NEW!G245),"",NEW!G245)</f>
        <v/>
      </c>
      <c r="B181" s="369"/>
      <c r="C181" s="106" t="str">
        <f>IF(ISBLANK(NEW!H245),"",NEW!H245)</f>
        <v/>
      </c>
      <c r="D181" s="106" t="str">
        <f>IF(ISBLANK(NEW!I245),"",NEW!I245)</f>
        <v/>
      </c>
      <c r="E181" s="106" t="str">
        <f>IF(ISBLANK(NEW!J245),"",NEW!J245)</f>
        <v/>
      </c>
      <c r="F181" s="107" t="str">
        <f>IF(NEW!BJ245=LOADER!$I$123,"YES","NO")</f>
        <v>NO</v>
      </c>
      <c r="G181" s="107" t="str">
        <f>IF(NEW!BJ245=LOADER!$I$123,LOADER!$H$123,IF(NEW!BJ245=LOADER!$I$124,LOADER!$H$124,IF(NEW!BJ245=LOADER!$I$125,LOADER!$H$125,IF(NEW!BJ245=LOADER!$I$126,LOADER!$H$126,IF(NEW!BJ245=LOADER!$I$127,LOADER!$H$127,IF(NEW!BJ245=LOADER!$I$128,LOADER!$H$128,IF(NEW!BJ245=LOADER!$I$129,LOADER!$H$129,IF(NEW!BJ245=LOADER!$I$130,LOADER!$H$130,IF(NEW!BJ245=LOADER!$I$131,LOADER!$H$131,"0")))))))))</f>
        <v>0</v>
      </c>
      <c r="H181" s="107"/>
      <c r="I181" s="108" t="s">
        <v>2237</v>
      </c>
    </row>
    <row r="182" spans="1:9" x14ac:dyDescent="0.25">
      <c r="A182" s="368" t="str">
        <f>IF(ISBLANK(NEW!G246),"",NEW!G246)</f>
        <v/>
      </c>
      <c r="B182" s="369"/>
      <c r="C182" s="106" t="str">
        <f>IF(ISBLANK(NEW!H246),"",NEW!H246)</f>
        <v/>
      </c>
      <c r="D182" s="106" t="str">
        <f>IF(ISBLANK(NEW!I246),"",NEW!I246)</f>
        <v/>
      </c>
      <c r="E182" s="106" t="str">
        <f>IF(ISBLANK(NEW!J246),"",NEW!J246)</f>
        <v/>
      </c>
      <c r="F182" s="107" t="str">
        <f>IF(NEW!BJ246=LOADER!$I$123,"YES","NO")</f>
        <v>NO</v>
      </c>
      <c r="G182" s="107" t="str">
        <f>IF(NEW!BJ246=LOADER!$I$123,LOADER!$H$123,IF(NEW!BJ246=LOADER!$I$124,LOADER!$H$124,IF(NEW!BJ246=LOADER!$I$125,LOADER!$H$125,IF(NEW!BJ246=LOADER!$I$126,LOADER!$H$126,IF(NEW!BJ246=LOADER!$I$127,LOADER!$H$127,IF(NEW!BJ246=LOADER!$I$128,LOADER!$H$128,IF(NEW!BJ246=LOADER!$I$129,LOADER!$H$129,IF(NEW!BJ246=LOADER!$I$130,LOADER!$H$130,IF(NEW!BJ246=LOADER!$I$131,LOADER!$H$131,"0")))))))))</f>
        <v>0</v>
      </c>
      <c r="H182" s="107"/>
      <c r="I182" s="108" t="s">
        <v>2237</v>
      </c>
    </row>
    <row r="183" spans="1:9" x14ac:dyDescent="0.25">
      <c r="A183" s="368" t="str">
        <f>IF(ISBLANK(NEW!G247),"",NEW!G247)</f>
        <v/>
      </c>
      <c r="B183" s="369"/>
      <c r="C183" s="106" t="str">
        <f>IF(ISBLANK(NEW!H247),"",NEW!H247)</f>
        <v/>
      </c>
      <c r="D183" s="106" t="str">
        <f>IF(ISBLANK(NEW!I247),"",NEW!I247)</f>
        <v/>
      </c>
      <c r="E183" s="106" t="str">
        <f>IF(ISBLANK(NEW!J247),"",NEW!J247)</f>
        <v/>
      </c>
      <c r="F183" s="107" t="str">
        <f>IF(NEW!BJ247=LOADER!$I$123,"YES","NO")</f>
        <v>NO</v>
      </c>
      <c r="G183" s="107" t="str">
        <f>IF(NEW!BJ247=LOADER!$I$123,LOADER!$H$123,IF(NEW!BJ247=LOADER!$I$124,LOADER!$H$124,IF(NEW!BJ247=LOADER!$I$125,LOADER!$H$125,IF(NEW!BJ247=LOADER!$I$126,LOADER!$H$126,IF(NEW!BJ247=LOADER!$I$127,LOADER!$H$127,IF(NEW!BJ247=LOADER!$I$128,LOADER!$H$128,IF(NEW!BJ247=LOADER!$I$129,LOADER!$H$129,IF(NEW!BJ247=LOADER!$I$130,LOADER!$H$130,IF(NEW!BJ247=LOADER!$I$131,LOADER!$H$131,"0")))))))))</f>
        <v>0</v>
      </c>
      <c r="H183" s="107"/>
      <c r="I183" s="108" t="s">
        <v>2237</v>
      </c>
    </row>
    <row r="184" spans="1:9" x14ac:dyDescent="0.25">
      <c r="A184" s="368" t="str">
        <f>IF(ISBLANK(NEW!G248),"",NEW!G248)</f>
        <v/>
      </c>
      <c r="B184" s="369"/>
      <c r="C184" s="106" t="str">
        <f>IF(ISBLANK(NEW!H248),"",NEW!H248)</f>
        <v/>
      </c>
      <c r="D184" s="106" t="str">
        <f>IF(ISBLANK(NEW!I248),"",NEW!I248)</f>
        <v/>
      </c>
      <c r="E184" s="106" t="str">
        <f>IF(ISBLANK(NEW!J248),"",NEW!J248)</f>
        <v/>
      </c>
      <c r="F184" s="107" t="str">
        <f>IF(NEW!BJ248=LOADER!$I$123,"YES","NO")</f>
        <v>NO</v>
      </c>
      <c r="G184" s="107" t="str">
        <f>IF(NEW!BJ248=LOADER!$I$123,LOADER!$H$123,IF(NEW!BJ248=LOADER!$I$124,LOADER!$H$124,IF(NEW!BJ248=LOADER!$I$125,LOADER!$H$125,IF(NEW!BJ248=LOADER!$I$126,LOADER!$H$126,IF(NEW!BJ248=LOADER!$I$127,LOADER!$H$127,IF(NEW!BJ248=LOADER!$I$128,LOADER!$H$128,IF(NEW!BJ248=LOADER!$I$129,LOADER!$H$129,IF(NEW!BJ248=LOADER!$I$130,LOADER!$H$130,IF(NEW!BJ248=LOADER!$I$131,LOADER!$H$131,"0")))))))))</f>
        <v>0</v>
      </c>
      <c r="H184" s="107"/>
      <c r="I184" s="108" t="s">
        <v>2237</v>
      </c>
    </row>
    <row r="185" spans="1:9" x14ac:dyDescent="0.25">
      <c r="A185" s="368" t="str">
        <f>IF(ISBLANK(NEW!G249),"",NEW!G249)</f>
        <v/>
      </c>
      <c r="B185" s="369"/>
      <c r="C185" s="106" t="str">
        <f>IF(ISBLANK(NEW!H249),"",NEW!H249)</f>
        <v/>
      </c>
      <c r="D185" s="106" t="str">
        <f>IF(ISBLANK(NEW!I249),"",NEW!I249)</f>
        <v/>
      </c>
      <c r="E185" s="106" t="str">
        <f>IF(ISBLANK(NEW!J249),"",NEW!J249)</f>
        <v/>
      </c>
      <c r="F185" s="107" t="str">
        <f>IF(NEW!BJ249=LOADER!$I$123,"YES","NO")</f>
        <v>NO</v>
      </c>
      <c r="G185" s="107" t="str">
        <f>IF(NEW!BJ249=LOADER!$I$123,LOADER!$H$123,IF(NEW!BJ249=LOADER!$I$124,LOADER!$H$124,IF(NEW!BJ249=LOADER!$I$125,LOADER!$H$125,IF(NEW!BJ249=LOADER!$I$126,LOADER!$H$126,IF(NEW!BJ249=LOADER!$I$127,LOADER!$H$127,IF(NEW!BJ249=LOADER!$I$128,LOADER!$H$128,IF(NEW!BJ249=LOADER!$I$129,LOADER!$H$129,IF(NEW!BJ249=LOADER!$I$130,LOADER!$H$130,IF(NEW!BJ249=LOADER!$I$131,LOADER!$H$131,"0")))))))))</f>
        <v>0</v>
      </c>
      <c r="H185" s="107"/>
      <c r="I185" s="108" t="s">
        <v>2237</v>
      </c>
    </row>
    <row r="186" spans="1:9" x14ac:dyDescent="0.25">
      <c r="A186" s="368" t="str">
        <f>IF(ISBLANK(NEW!G250),"",NEW!G250)</f>
        <v/>
      </c>
      <c r="B186" s="369"/>
      <c r="C186" s="106" t="str">
        <f>IF(ISBLANK(NEW!H250),"",NEW!H250)</f>
        <v/>
      </c>
      <c r="D186" s="106" t="str">
        <f>IF(ISBLANK(NEW!I250),"",NEW!I250)</f>
        <v/>
      </c>
      <c r="E186" s="106" t="str">
        <f>IF(ISBLANK(NEW!J250),"",NEW!J250)</f>
        <v/>
      </c>
      <c r="F186" s="107" t="str">
        <f>IF(NEW!BJ250=LOADER!$I$123,"YES","NO")</f>
        <v>NO</v>
      </c>
      <c r="G186" s="107" t="str">
        <f>IF(NEW!BJ250=LOADER!$I$123,LOADER!$H$123,IF(NEW!BJ250=LOADER!$I$124,LOADER!$H$124,IF(NEW!BJ250=LOADER!$I$125,LOADER!$H$125,IF(NEW!BJ250=LOADER!$I$126,LOADER!$H$126,IF(NEW!BJ250=LOADER!$I$127,LOADER!$H$127,IF(NEW!BJ250=LOADER!$I$128,LOADER!$H$128,IF(NEW!BJ250=LOADER!$I$129,LOADER!$H$129,IF(NEW!BJ250=LOADER!$I$130,LOADER!$H$130,IF(NEW!BJ250=LOADER!$I$131,LOADER!$H$131,"0")))))))))</f>
        <v>0</v>
      </c>
      <c r="H186" s="107"/>
      <c r="I186" s="108" t="s">
        <v>2237</v>
      </c>
    </row>
    <row r="187" spans="1:9" x14ac:dyDescent="0.25">
      <c r="A187" s="368" t="str">
        <f>IF(ISBLANK(NEW!G251),"",NEW!G251)</f>
        <v/>
      </c>
      <c r="B187" s="369"/>
      <c r="C187" s="106" t="str">
        <f>IF(ISBLANK(NEW!H251),"",NEW!H251)</f>
        <v/>
      </c>
      <c r="D187" s="106" t="str">
        <f>IF(ISBLANK(NEW!I251),"",NEW!I251)</f>
        <v/>
      </c>
      <c r="E187" s="106" t="str">
        <f>IF(ISBLANK(NEW!J251),"",NEW!J251)</f>
        <v/>
      </c>
      <c r="F187" s="107" t="str">
        <f>IF(NEW!BJ251=LOADER!$I$123,"YES","NO")</f>
        <v>NO</v>
      </c>
      <c r="G187" s="107" t="str">
        <f>IF(NEW!BJ251=LOADER!$I$123,LOADER!$H$123,IF(NEW!BJ251=LOADER!$I$124,LOADER!$H$124,IF(NEW!BJ251=LOADER!$I$125,LOADER!$H$125,IF(NEW!BJ251=LOADER!$I$126,LOADER!$H$126,IF(NEW!BJ251=LOADER!$I$127,LOADER!$H$127,IF(NEW!BJ251=LOADER!$I$128,LOADER!$H$128,IF(NEW!BJ251=LOADER!$I$129,LOADER!$H$129,IF(NEW!BJ251=LOADER!$I$130,LOADER!$H$130,IF(NEW!BJ251=LOADER!$I$131,LOADER!$H$131,"0")))))))))</f>
        <v>0</v>
      </c>
      <c r="H187" s="107"/>
      <c r="I187" s="108" t="s">
        <v>2237</v>
      </c>
    </row>
    <row r="188" spans="1:9" x14ac:dyDescent="0.25">
      <c r="A188" s="368" t="str">
        <f>IF(ISBLANK(NEW!G252),"",NEW!G252)</f>
        <v/>
      </c>
      <c r="B188" s="369"/>
      <c r="C188" s="106" t="str">
        <f>IF(ISBLANK(NEW!H252),"",NEW!H252)</f>
        <v/>
      </c>
      <c r="D188" s="106" t="str">
        <f>IF(ISBLANK(NEW!I252),"",NEW!I252)</f>
        <v/>
      </c>
      <c r="E188" s="106" t="str">
        <f>IF(ISBLANK(NEW!J252),"",NEW!J252)</f>
        <v/>
      </c>
      <c r="F188" s="107" t="str">
        <f>IF(NEW!BJ252=LOADER!$I$123,"YES","NO")</f>
        <v>NO</v>
      </c>
      <c r="G188" s="107" t="str">
        <f>IF(NEW!BJ252=LOADER!$I$123,LOADER!$H$123,IF(NEW!BJ252=LOADER!$I$124,LOADER!$H$124,IF(NEW!BJ252=LOADER!$I$125,LOADER!$H$125,IF(NEW!BJ252=LOADER!$I$126,LOADER!$H$126,IF(NEW!BJ252=LOADER!$I$127,LOADER!$H$127,IF(NEW!BJ252=LOADER!$I$128,LOADER!$H$128,IF(NEW!BJ252=LOADER!$I$129,LOADER!$H$129,IF(NEW!BJ252=LOADER!$I$130,LOADER!$H$130,IF(NEW!BJ252=LOADER!$I$131,LOADER!$H$131,"0")))))))))</f>
        <v>0</v>
      </c>
      <c r="H188" s="107"/>
      <c r="I188" s="108" t="s">
        <v>2237</v>
      </c>
    </row>
    <row r="189" spans="1:9" x14ac:dyDescent="0.25">
      <c r="A189" s="368" t="str">
        <f>IF(ISBLANK(NEW!G253),"",NEW!G253)</f>
        <v/>
      </c>
      <c r="B189" s="369"/>
      <c r="C189" s="106" t="str">
        <f>IF(ISBLANK(NEW!H253),"",NEW!H253)</f>
        <v/>
      </c>
      <c r="D189" s="106" t="str">
        <f>IF(ISBLANK(NEW!I253),"",NEW!I253)</f>
        <v/>
      </c>
      <c r="E189" s="106" t="str">
        <f>IF(ISBLANK(NEW!J253),"",NEW!J253)</f>
        <v/>
      </c>
      <c r="F189" s="107" t="str">
        <f>IF(NEW!BJ253=LOADER!$I$123,"YES","NO")</f>
        <v>NO</v>
      </c>
      <c r="G189" s="107" t="str">
        <f>IF(NEW!BJ253=LOADER!$I$123,LOADER!$H$123,IF(NEW!BJ253=LOADER!$I$124,LOADER!$H$124,IF(NEW!BJ253=LOADER!$I$125,LOADER!$H$125,IF(NEW!BJ253=LOADER!$I$126,LOADER!$H$126,IF(NEW!BJ253=LOADER!$I$127,LOADER!$H$127,IF(NEW!BJ253=LOADER!$I$128,LOADER!$H$128,IF(NEW!BJ253=LOADER!$I$129,LOADER!$H$129,IF(NEW!BJ253=LOADER!$I$130,LOADER!$H$130,IF(NEW!BJ253=LOADER!$I$131,LOADER!$H$131,"0")))))))))</f>
        <v>0</v>
      </c>
      <c r="H189" s="107"/>
      <c r="I189" s="108" t="s">
        <v>2237</v>
      </c>
    </row>
    <row r="190" spans="1:9" x14ac:dyDescent="0.25">
      <c r="A190" s="368" t="str">
        <f>IF(ISBLANK(NEW!G254),"",NEW!G254)</f>
        <v/>
      </c>
      <c r="B190" s="369"/>
      <c r="C190" s="106" t="str">
        <f>IF(ISBLANK(NEW!H254),"",NEW!H254)</f>
        <v/>
      </c>
      <c r="D190" s="106" t="str">
        <f>IF(ISBLANK(NEW!I254),"",NEW!I254)</f>
        <v/>
      </c>
      <c r="E190" s="106" t="str">
        <f>IF(ISBLANK(NEW!J254),"",NEW!J254)</f>
        <v/>
      </c>
      <c r="F190" s="107" t="str">
        <f>IF(NEW!BJ254=LOADER!$I$123,"YES","NO")</f>
        <v>NO</v>
      </c>
      <c r="G190" s="107" t="str">
        <f>IF(NEW!BJ254=LOADER!$I$123,LOADER!$H$123,IF(NEW!BJ254=LOADER!$I$124,LOADER!$H$124,IF(NEW!BJ254=LOADER!$I$125,LOADER!$H$125,IF(NEW!BJ254=LOADER!$I$126,LOADER!$H$126,IF(NEW!BJ254=LOADER!$I$127,LOADER!$H$127,IF(NEW!BJ254=LOADER!$I$128,LOADER!$H$128,IF(NEW!BJ254=LOADER!$I$129,LOADER!$H$129,IF(NEW!BJ254=LOADER!$I$130,LOADER!$H$130,IF(NEW!BJ254=LOADER!$I$131,LOADER!$H$131,"0")))))))))</f>
        <v>0</v>
      </c>
      <c r="H190" s="107"/>
      <c r="I190" s="108" t="s">
        <v>2237</v>
      </c>
    </row>
    <row r="191" spans="1:9" x14ac:dyDescent="0.25">
      <c r="A191" s="368" t="str">
        <f>IF(ISBLANK(NEW!G255),"",NEW!G255)</f>
        <v/>
      </c>
      <c r="B191" s="369"/>
      <c r="C191" s="106" t="str">
        <f>IF(ISBLANK(NEW!H255),"",NEW!H255)</f>
        <v/>
      </c>
      <c r="D191" s="106" t="str">
        <f>IF(ISBLANK(NEW!I255),"",NEW!I255)</f>
        <v/>
      </c>
      <c r="E191" s="106" t="str">
        <f>IF(ISBLANK(NEW!J255),"",NEW!J255)</f>
        <v/>
      </c>
      <c r="F191" s="107" t="str">
        <f>IF(NEW!BJ255=LOADER!$I$123,"YES","NO")</f>
        <v>NO</v>
      </c>
      <c r="G191" s="107" t="str">
        <f>IF(NEW!BJ255=LOADER!$I$123,LOADER!$H$123,IF(NEW!BJ255=LOADER!$I$124,LOADER!$H$124,IF(NEW!BJ255=LOADER!$I$125,LOADER!$H$125,IF(NEW!BJ255=LOADER!$I$126,LOADER!$H$126,IF(NEW!BJ255=LOADER!$I$127,LOADER!$H$127,IF(NEW!BJ255=LOADER!$I$128,LOADER!$H$128,IF(NEW!BJ255=LOADER!$I$129,LOADER!$H$129,IF(NEW!BJ255=LOADER!$I$130,LOADER!$H$130,IF(NEW!BJ255=LOADER!$I$131,LOADER!$H$131,"0")))))))))</f>
        <v>0</v>
      </c>
      <c r="H191" s="107"/>
      <c r="I191" s="108" t="s">
        <v>2237</v>
      </c>
    </row>
    <row r="192" spans="1:9" x14ac:dyDescent="0.25">
      <c r="A192" s="368" t="str">
        <f>IF(ISBLANK(NEW!G256),"",NEW!G256)</f>
        <v/>
      </c>
      <c r="B192" s="369"/>
      <c r="C192" s="106" t="str">
        <f>IF(ISBLANK(NEW!H256),"",NEW!H256)</f>
        <v/>
      </c>
      <c r="D192" s="106" t="str">
        <f>IF(ISBLANK(NEW!I256),"",NEW!I256)</f>
        <v/>
      </c>
      <c r="E192" s="106" t="str">
        <f>IF(ISBLANK(NEW!J256),"",NEW!J256)</f>
        <v/>
      </c>
      <c r="F192" s="107" t="str">
        <f>IF(NEW!BJ256=LOADER!$I$123,"YES","NO")</f>
        <v>NO</v>
      </c>
      <c r="G192" s="107" t="str">
        <f>IF(NEW!BJ256=LOADER!$I$123,LOADER!$H$123,IF(NEW!BJ256=LOADER!$I$124,LOADER!$H$124,IF(NEW!BJ256=LOADER!$I$125,LOADER!$H$125,IF(NEW!BJ256=LOADER!$I$126,LOADER!$H$126,IF(NEW!BJ256=LOADER!$I$127,LOADER!$H$127,IF(NEW!BJ256=LOADER!$I$128,LOADER!$H$128,IF(NEW!BJ256=LOADER!$I$129,LOADER!$H$129,IF(NEW!BJ256=LOADER!$I$130,LOADER!$H$130,IF(NEW!BJ256=LOADER!$I$131,LOADER!$H$131,"0")))))))))</f>
        <v>0</v>
      </c>
      <c r="H192" s="107"/>
      <c r="I192" s="108" t="s">
        <v>2237</v>
      </c>
    </row>
    <row r="193" spans="1:9" x14ac:dyDescent="0.25">
      <c r="A193" s="368" t="str">
        <f>IF(ISBLANK(NEW!G257),"",NEW!G257)</f>
        <v/>
      </c>
      <c r="B193" s="369"/>
      <c r="C193" s="106" t="str">
        <f>IF(ISBLANK(NEW!H257),"",NEW!H257)</f>
        <v/>
      </c>
      <c r="D193" s="106" t="str">
        <f>IF(ISBLANK(NEW!I257),"",NEW!I257)</f>
        <v/>
      </c>
      <c r="E193" s="106" t="str">
        <f>IF(ISBLANK(NEW!J257),"",NEW!J257)</f>
        <v/>
      </c>
      <c r="F193" s="107" t="str">
        <f>IF(NEW!BJ257=LOADER!$I$123,"YES","NO")</f>
        <v>NO</v>
      </c>
      <c r="G193" s="107" t="str">
        <f>IF(NEW!BJ257=LOADER!$I$123,LOADER!$H$123,IF(NEW!BJ257=LOADER!$I$124,LOADER!$H$124,IF(NEW!BJ257=LOADER!$I$125,LOADER!$H$125,IF(NEW!BJ257=LOADER!$I$126,LOADER!$H$126,IF(NEW!BJ257=LOADER!$I$127,LOADER!$H$127,IF(NEW!BJ257=LOADER!$I$128,LOADER!$H$128,IF(NEW!BJ257=LOADER!$I$129,LOADER!$H$129,IF(NEW!BJ257=LOADER!$I$130,LOADER!$H$130,IF(NEW!BJ257=LOADER!$I$131,LOADER!$H$131,"0")))))))))</f>
        <v>0</v>
      </c>
      <c r="H193" s="107"/>
      <c r="I193" s="108" t="s">
        <v>2237</v>
      </c>
    </row>
    <row r="194" spans="1:9" x14ac:dyDescent="0.25">
      <c r="A194" s="368" t="str">
        <f>IF(ISBLANK(NEW!G258),"",NEW!G258)</f>
        <v/>
      </c>
      <c r="B194" s="369"/>
      <c r="C194" s="106" t="str">
        <f>IF(ISBLANK(NEW!H258),"",NEW!H258)</f>
        <v/>
      </c>
      <c r="D194" s="106" t="str">
        <f>IF(ISBLANK(NEW!I258),"",NEW!I258)</f>
        <v/>
      </c>
      <c r="E194" s="106" t="str">
        <f>IF(ISBLANK(NEW!J258),"",NEW!J258)</f>
        <v/>
      </c>
      <c r="F194" s="107" t="str">
        <f>IF(NEW!BJ258=LOADER!$I$123,"YES","NO")</f>
        <v>NO</v>
      </c>
      <c r="G194" s="107" t="str">
        <f>IF(NEW!BJ258=LOADER!$I$123,LOADER!$H$123,IF(NEW!BJ258=LOADER!$I$124,LOADER!$H$124,IF(NEW!BJ258=LOADER!$I$125,LOADER!$H$125,IF(NEW!BJ258=LOADER!$I$126,LOADER!$H$126,IF(NEW!BJ258=LOADER!$I$127,LOADER!$H$127,IF(NEW!BJ258=LOADER!$I$128,LOADER!$H$128,IF(NEW!BJ258=LOADER!$I$129,LOADER!$H$129,IF(NEW!BJ258=LOADER!$I$130,LOADER!$H$130,IF(NEW!BJ258=LOADER!$I$131,LOADER!$H$131,"0")))))))))</f>
        <v>0</v>
      </c>
      <c r="H194" s="107"/>
      <c r="I194" s="108" t="s">
        <v>2237</v>
      </c>
    </row>
    <row r="195" spans="1:9" x14ac:dyDescent="0.25">
      <c r="A195" s="368" t="str">
        <f>IF(ISBLANK(NEW!G259),"",NEW!G259)</f>
        <v/>
      </c>
      <c r="B195" s="369"/>
      <c r="C195" s="106" t="str">
        <f>IF(ISBLANK(NEW!H259),"",NEW!H259)</f>
        <v/>
      </c>
      <c r="D195" s="106" t="str">
        <f>IF(ISBLANK(NEW!I259),"",NEW!I259)</f>
        <v/>
      </c>
      <c r="E195" s="106" t="str">
        <f>IF(ISBLANK(NEW!J259),"",NEW!J259)</f>
        <v/>
      </c>
      <c r="F195" s="107" t="str">
        <f>IF(NEW!BJ259=LOADER!$I$123,"YES","NO")</f>
        <v>NO</v>
      </c>
      <c r="G195" s="107" t="str">
        <f>IF(NEW!BJ259=LOADER!$I$123,LOADER!$H$123,IF(NEW!BJ259=LOADER!$I$124,LOADER!$H$124,IF(NEW!BJ259=LOADER!$I$125,LOADER!$H$125,IF(NEW!BJ259=LOADER!$I$126,LOADER!$H$126,IF(NEW!BJ259=LOADER!$I$127,LOADER!$H$127,IF(NEW!BJ259=LOADER!$I$128,LOADER!$H$128,IF(NEW!BJ259=LOADER!$I$129,LOADER!$H$129,IF(NEW!BJ259=LOADER!$I$130,LOADER!$H$130,IF(NEW!BJ259=LOADER!$I$131,LOADER!$H$131,"0")))))))))</f>
        <v>0</v>
      </c>
      <c r="H195" s="107"/>
      <c r="I195" s="108" t="s">
        <v>2237</v>
      </c>
    </row>
    <row r="196" spans="1:9" x14ac:dyDescent="0.25">
      <c r="A196" s="368" t="str">
        <f>IF(ISBLANK(NEW!G260),"",NEW!G260)</f>
        <v/>
      </c>
      <c r="B196" s="369"/>
      <c r="C196" s="106" t="str">
        <f>IF(ISBLANK(NEW!H260),"",NEW!H260)</f>
        <v/>
      </c>
      <c r="D196" s="106" t="str">
        <f>IF(ISBLANK(NEW!I260),"",NEW!I260)</f>
        <v/>
      </c>
      <c r="E196" s="106" t="str">
        <f>IF(ISBLANK(NEW!J260),"",NEW!J260)</f>
        <v/>
      </c>
      <c r="F196" s="107" t="str">
        <f>IF(NEW!BJ260=LOADER!$I$123,"YES","NO")</f>
        <v>NO</v>
      </c>
      <c r="G196" s="107" t="str">
        <f>IF(NEW!BJ260=LOADER!$I$123,LOADER!$H$123,IF(NEW!BJ260=LOADER!$I$124,LOADER!$H$124,IF(NEW!BJ260=LOADER!$I$125,LOADER!$H$125,IF(NEW!BJ260=LOADER!$I$126,LOADER!$H$126,IF(NEW!BJ260=LOADER!$I$127,LOADER!$H$127,IF(NEW!BJ260=LOADER!$I$128,LOADER!$H$128,IF(NEW!BJ260=LOADER!$I$129,LOADER!$H$129,IF(NEW!BJ260=LOADER!$I$130,LOADER!$H$130,IF(NEW!BJ260=LOADER!$I$131,LOADER!$H$131,"0")))))))))</f>
        <v>0</v>
      </c>
      <c r="H196" s="107"/>
      <c r="I196" s="108" t="s">
        <v>2237</v>
      </c>
    </row>
    <row r="197" spans="1:9" x14ac:dyDescent="0.25">
      <c r="A197" s="368" t="str">
        <f>IF(ISBLANK(NEW!G261),"",NEW!G261)</f>
        <v/>
      </c>
      <c r="B197" s="369"/>
      <c r="C197" s="106" t="str">
        <f>IF(ISBLANK(NEW!H261),"",NEW!H261)</f>
        <v/>
      </c>
      <c r="D197" s="106" t="str">
        <f>IF(ISBLANK(NEW!I261),"",NEW!I261)</f>
        <v/>
      </c>
      <c r="E197" s="106" t="str">
        <f>IF(ISBLANK(NEW!J261),"",NEW!J261)</f>
        <v/>
      </c>
      <c r="F197" s="107" t="str">
        <f>IF(NEW!BJ261=LOADER!$I$123,"YES","NO")</f>
        <v>NO</v>
      </c>
      <c r="G197" s="107" t="str">
        <f>IF(NEW!BJ261=LOADER!$I$123,LOADER!$H$123,IF(NEW!BJ261=LOADER!$I$124,LOADER!$H$124,IF(NEW!BJ261=LOADER!$I$125,LOADER!$H$125,IF(NEW!BJ261=LOADER!$I$126,LOADER!$H$126,IF(NEW!BJ261=LOADER!$I$127,LOADER!$H$127,IF(NEW!BJ261=LOADER!$I$128,LOADER!$H$128,IF(NEW!BJ261=LOADER!$I$129,LOADER!$H$129,IF(NEW!BJ261=LOADER!$I$130,LOADER!$H$130,IF(NEW!BJ261=LOADER!$I$131,LOADER!$H$131,"0")))))))))</f>
        <v>0</v>
      </c>
      <c r="H197" s="107"/>
      <c r="I197" s="108" t="s">
        <v>2237</v>
      </c>
    </row>
    <row r="198" spans="1:9" x14ac:dyDescent="0.25">
      <c r="A198" s="368" t="str">
        <f>IF(ISBLANK(NEW!G262),"",NEW!G262)</f>
        <v/>
      </c>
      <c r="B198" s="369"/>
      <c r="C198" s="106" t="str">
        <f>IF(ISBLANK(NEW!H262),"",NEW!H262)</f>
        <v/>
      </c>
      <c r="D198" s="106" t="str">
        <f>IF(ISBLANK(NEW!I262),"",NEW!I262)</f>
        <v/>
      </c>
      <c r="E198" s="106" t="str">
        <f>IF(ISBLANK(NEW!J262),"",NEW!J262)</f>
        <v/>
      </c>
      <c r="F198" s="107" t="str">
        <f>IF(NEW!BJ262=LOADER!$I$123,"YES","NO")</f>
        <v>NO</v>
      </c>
      <c r="G198" s="107" t="str">
        <f>IF(NEW!BJ262=LOADER!$I$123,LOADER!$H$123,IF(NEW!BJ262=LOADER!$I$124,LOADER!$H$124,IF(NEW!BJ262=LOADER!$I$125,LOADER!$H$125,IF(NEW!BJ262=LOADER!$I$126,LOADER!$H$126,IF(NEW!BJ262=LOADER!$I$127,LOADER!$H$127,IF(NEW!BJ262=LOADER!$I$128,LOADER!$H$128,IF(NEW!BJ262=LOADER!$I$129,LOADER!$H$129,IF(NEW!BJ262=LOADER!$I$130,LOADER!$H$130,IF(NEW!BJ262=LOADER!$I$131,LOADER!$H$131,"0")))))))))</f>
        <v>0</v>
      </c>
      <c r="H198" s="107"/>
      <c r="I198" s="108" t="s">
        <v>2237</v>
      </c>
    </row>
    <row r="199" spans="1:9" x14ac:dyDescent="0.25">
      <c r="A199" s="368" t="str">
        <f>IF(ISBLANK(NEW!G263),"",NEW!G263)</f>
        <v/>
      </c>
      <c r="B199" s="369"/>
      <c r="C199" s="106" t="str">
        <f>IF(ISBLANK(NEW!H263),"",NEW!H263)</f>
        <v/>
      </c>
      <c r="D199" s="106" t="str">
        <f>IF(ISBLANK(NEW!I263),"",NEW!I263)</f>
        <v/>
      </c>
      <c r="E199" s="106" t="str">
        <f>IF(ISBLANK(NEW!J263),"",NEW!J263)</f>
        <v/>
      </c>
      <c r="F199" s="107" t="str">
        <f>IF(NEW!BJ263=LOADER!$I$123,"YES","NO")</f>
        <v>NO</v>
      </c>
      <c r="G199" s="107" t="str">
        <f>IF(NEW!BJ263=LOADER!$I$123,LOADER!$H$123,IF(NEW!BJ263=LOADER!$I$124,LOADER!$H$124,IF(NEW!BJ263=LOADER!$I$125,LOADER!$H$125,IF(NEW!BJ263=LOADER!$I$126,LOADER!$H$126,IF(NEW!BJ263=LOADER!$I$127,LOADER!$H$127,IF(NEW!BJ263=LOADER!$I$128,LOADER!$H$128,IF(NEW!BJ263=LOADER!$I$129,LOADER!$H$129,IF(NEW!BJ263=LOADER!$I$130,LOADER!$H$130,IF(NEW!BJ263=LOADER!$I$131,LOADER!$H$131,"0")))))))))</f>
        <v>0</v>
      </c>
      <c r="H199" s="107"/>
      <c r="I199" s="108" t="s">
        <v>2237</v>
      </c>
    </row>
    <row r="200" spans="1:9" x14ac:dyDescent="0.25">
      <c r="A200" s="368" t="str">
        <f>IF(ISBLANK(NEW!G264),"",NEW!G264)</f>
        <v/>
      </c>
      <c r="B200" s="369"/>
      <c r="C200" s="106" t="str">
        <f>IF(ISBLANK(NEW!H264),"",NEW!H264)</f>
        <v/>
      </c>
      <c r="D200" s="106" t="str">
        <f>IF(ISBLANK(NEW!I264),"",NEW!I264)</f>
        <v/>
      </c>
      <c r="E200" s="106" t="str">
        <f>IF(ISBLANK(NEW!J264),"",NEW!J264)</f>
        <v/>
      </c>
      <c r="F200" s="107" t="str">
        <f>IF(NEW!BJ264=LOADER!$I$123,"YES","NO")</f>
        <v>NO</v>
      </c>
      <c r="G200" s="107" t="str">
        <f>IF(NEW!BJ264=LOADER!$I$123,LOADER!$H$123,IF(NEW!BJ264=LOADER!$I$124,LOADER!$H$124,IF(NEW!BJ264=LOADER!$I$125,LOADER!$H$125,IF(NEW!BJ264=LOADER!$I$126,LOADER!$H$126,IF(NEW!BJ264=LOADER!$I$127,LOADER!$H$127,IF(NEW!BJ264=LOADER!$I$128,LOADER!$H$128,IF(NEW!BJ264=LOADER!$I$129,LOADER!$H$129,IF(NEW!BJ264=LOADER!$I$130,LOADER!$H$130,IF(NEW!BJ264=LOADER!$I$131,LOADER!$H$131,"0")))))))))</f>
        <v>0</v>
      </c>
      <c r="H200" s="107"/>
      <c r="I200" s="108" t="s">
        <v>2237</v>
      </c>
    </row>
    <row r="201" spans="1:9" x14ac:dyDescent="0.25">
      <c r="A201" s="368" t="str">
        <f>IF(ISBLANK(NEW!G265),"",NEW!G265)</f>
        <v/>
      </c>
      <c r="B201" s="369"/>
      <c r="C201" s="106" t="str">
        <f>IF(ISBLANK(NEW!H265),"",NEW!H265)</f>
        <v/>
      </c>
      <c r="D201" s="106" t="str">
        <f>IF(ISBLANK(NEW!I265),"",NEW!I265)</f>
        <v/>
      </c>
      <c r="E201" s="106" t="str">
        <f>IF(ISBLANK(NEW!J265),"",NEW!J265)</f>
        <v/>
      </c>
      <c r="F201" s="107" t="str">
        <f>IF(NEW!BJ265=LOADER!$I$123,"YES","NO")</f>
        <v>NO</v>
      </c>
      <c r="G201" s="107" t="str">
        <f>IF(NEW!BJ265=LOADER!$I$123,LOADER!$H$123,IF(NEW!BJ265=LOADER!$I$124,LOADER!$H$124,IF(NEW!BJ265=LOADER!$I$125,LOADER!$H$125,IF(NEW!BJ265=LOADER!$I$126,LOADER!$H$126,IF(NEW!BJ265=LOADER!$I$127,LOADER!$H$127,IF(NEW!BJ265=LOADER!$I$128,LOADER!$H$128,IF(NEW!BJ265=LOADER!$I$129,LOADER!$H$129,IF(NEW!BJ265=LOADER!$I$130,LOADER!$H$130,IF(NEW!BJ265=LOADER!$I$131,LOADER!$H$131,"0")))))))))</f>
        <v>0</v>
      </c>
      <c r="H201" s="107"/>
      <c r="I201" s="108" t="s">
        <v>2237</v>
      </c>
    </row>
    <row r="202" spans="1:9" x14ac:dyDescent="0.25">
      <c r="A202" s="368" t="str">
        <f>IF(ISBLANK(NEW!G266),"",NEW!G266)</f>
        <v/>
      </c>
      <c r="B202" s="369"/>
      <c r="C202" s="106" t="str">
        <f>IF(ISBLANK(NEW!H266),"",NEW!H266)</f>
        <v/>
      </c>
      <c r="D202" s="106" t="str">
        <f>IF(ISBLANK(NEW!I266),"",NEW!I266)</f>
        <v/>
      </c>
      <c r="E202" s="106" t="str">
        <f>IF(ISBLANK(NEW!J266),"",NEW!J266)</f>
        <v/>
      </c>
      <c r="F202" s="107" t="str">
        <f>IF(NEW!BJ266=LOADER!$I$123,"YES","NO")</f>
        <v>NO</v>
      </c>
      <c r="G202" s="107" t="str">
        <f>IF(NEW!BJ266=LOADER!$I$123,LOADER!$H$123,IF(NEW!BJ266=LOADER!$I$124,LOADER!$H$124,IF(NEW!BJ266=LOADER!$I$125,LOADER!$H$125,IF(NEW!BJ266=LOADER!$I$126,LOADER!$H$126,IF(NEW!BJ266=LOADER!$I$127,LOADER!$H$127,IF(NEW!BJ266=LOADER!$I$128,LOADER!$H$128,IF(NEW!BJ266=LOADER!$I$129,LOADER!$H$129,IF(NEW!BJ266=LOADER!$I$130,LOADER!$H$130,IF(NEW!BJ266=LOADER!$I$131,LOADER!$H$131,"0")))))))))</f>
        <v>0</v>
      </c>
      <c r="H202" s="107"/>
      <c r="I202" s="108" t="s">
        <v>2237</v>
      </c>
    </row>
    <row r="203" spans="1:9" x14ac:dyDescent="0.25">
      <c r="A203" s="368" t="str">
        <f>IF(ISBLANK(NEW!G267),"",NEW!G267)</f>
        <v/>
      </c>
      <c r="B203" s="369"/>
      <c r="C203" s="106" t="str">
        <f>IF(ISBLANK(NEW!H267),"",NEW!H267)</f>
        <v/>
      </c>
      <c r="D203" s="106" t="str">
        <f>IF(ISBLANK(NEW!I267),"",NEW!I267)</f>
        <v/>
      </c>
      <c r="E203" s="106" t="str">
        <f>IF(ISBLANK(NEW!J267),"",NEW!J267)</f>
        <v/>
      </c>
      <c r="F203" s="107" t="str">
        <f>IF(NEW!BJ267=LOADER!$I$123,"YES","NO")</f>
        <v>NO</v>
      </c>
      <c r="G203" s="107" t="str">
        <f>IF(NEW!BJ267=LOADER!$I$123,LOADER!$H$123,IF(NEW!BJ267=LOADER!$I$124,LOADER!$H$124,IF(NEW!BJ267=LOADER!$I$125,LOADER!$H$125,IF(NEW!BJ267=LOADER!$I$126,LOADER!$H$126,IF(NEW!BJ267=LOADER!$I$127,LOADER!$H$127,IF(NEW!BJ267=LOADER!$I$128,LOADER!$H$128,IF(NEW!BJ267=LOADER!$I$129,LOADER!$H$129,IF(NEW!BJ267=LOADER!$I$130,LOADER!$H$130,IF(NEW!BJ267=LOADER!$I$131,LOADER!$H$131,"0")))))))))</f>
        <v>0</v>
      </c>
      <c r="H203" s="107"/>
      <c r="I203" s="108" t="s">
        <v>2237</v>
      </c>
    </row>
    <row r="204" spans="1:9" x14ac:dyDescent="0.25">
      <c r="A204" s="368" t="str">
        <f>IF(ISBLANK(NEW!G268),"",NEW!G268)</f>
        <v/>
      </c>
      <c r="B204" s="369"/>
      <c r="C204" s="106" t="str">
        <f>IF(ISBLANK(NEW!H268),"",NEW!H268)</f>
        <v/>
      </c>
      <c r="D204" s="106" t="str">
        <f>IF(ISBLANK(NEW!I268),"",NEW!I268)</f>
        <v/>
      </c>
      <c r="E204" s="106" t="str">
        <f>IF(ISBLANK(NEW!J268),"",NEW!J268)</f>
        <v/>
      </c>
      <c r="F204" s="107" t="str">
        <f>IF(NEW!BJ268=LOADER!$I$123,"YES","NO")</f>
        <v>NO</v>
      </c>
      <c r="G204" s="107" t="str">
        <f>IF(NEW!BJ268=LOADER!$I$123,LOADER!$H$123,IF(NEW!BJ268=LOADER!$I$124,LOADER!$H$124,IF(NEW!BJ268=LOADER!$I$125,LOADER!$H$125,IF(NEW!BJ268=LOADER!$I$126,LOADER!$H$126,IF(NEW!BJ268=LOADER!$I$127,LOADER!$H$127,IF(NEW!BJ268=LOADER!$I$128,LOADER!$H$128,IF(NEW!BJ268=LOADER!$I$129,LOADER!$H$129,IF(NEW!BJ268=LOADER!$I$130,LOADER!$H$130,IF(NEW!BJ268=LOADER!$I$131,LOADER!$H$131,"0")))))))))</f>
        <v>0</v>
      </c>
      <c r="H204" s="107"/>
      <c r="I204" s="108" t="s">
        <v>2237</v>
      </c>
    </row>
    <row r="205" spans="1:9" x14ac:dyDescent="0.25">
      <c r="A205" s="368" t="str">
        <f>IF(ISBLANK(NEW!G269),"",NEW!G269)</f>
        <v/>
      </c>
      <c r="B205" s="369"/>
      <c r="C205" s="106" t="str">
        <f>IF(ISBLANK(NEW!H269),"",NEW!H269)</f>
        <v/>
      </c>
      <c r="D205" s="106" t="str">
        <f>IF(ISBLANK(NEW!I269),"",NEW!I269)</f>
        <v/>
      </c>
      <c r="E205" s="106" t="str">
        <f>IF(ISBLANK(NEW!J269),"",NEW!J269)</f>
        <v/>
      </c>
      <c r="F205" s="107" t="str">
        <f>IF(NEW!BJ269=LOADER!$I$123,"YES","NO")</f>
        <v>NO</v>
      </c>
      <c r="G205" s="107" t="str">
        <f>IF(NEW!BJ269=LOADER!$I$123,LOADER!$H$123,IF(NEW!BJ269=LOADER!$I$124,LOADER!$H$124,IF(NEW!BJ269=LOADER!$I$125,LOADER!$H$125,IF(NEW!BJ269=LOADER!$I$126,LOADER!$H$126,IF(NEW!BJ269=LOADER!$I$127,LOADER!$H$127,IF(NEW!BJ269=LOADER!$I$128,LOADER!$H$128,IF(NEW!BJ269=LOADER!$I$129,LOADER!$H$129,IF(NEW!BJ269=LOADER!$I$130,LOADER!$H$130,IF(NEW!BJ269=LOADER!$I$131,LOADER!$H$131,"0")))))))))</f>
        <v>0</v>
      </c>
      <c r="H205" s="107"/>
      <c r="I205" s="108" t="s">
        <v>2237</v>
      </c>
    </row>
    <row r="206" spans="1:9" x14ac:dyDescent="0.25">
      <c r="A206" s="368" t="str">
        <f>IF(ISBLANK(NEW!G270),"",NEW!G270)</f>
        <v/>
      </c>
      <c r="B206" s="369"/>
      <c r="C206" s="106" t="str">
        <f>IF(ISBLANK(NEW!H270),"",NEW!H270)</f>
        <v/>
      </c>
      <c r="D206" s="106" t="str">
        <f>IF(ISBLANK(NEW!I270),"",NEW!I270)</f>
        <v/>
      </c>
      <c r="E206" s="106" t="str">
        <f>IF(ISBLANK(NEW!J270),"",NEW!J270)</f>
        <v/>
      </c>
      <c r="F206" s="107" t="str">
        <f>IF(NEW!BJ270=LOADER!$I$123,"YES","NO")</f>
        <v>NO</v>
      </c>
      <c r="G206" s="107" t="str">
        <f>IF(NEW!BJ270=LOADER!$I$123,LOADER!$H$123,IF(NEW!BJ270=LOADER!$I$124,LOADER!$H$124,IF(NEW!BJ270=LOADER!$I$125,LOADER!$H$125,IF(NEW!BJ270=LOADER!$I$126,LOADER!$H$126,IF(NEW!BJ270=LOADER!$I$127,LOADER!$H$127,IF(NEW!BJ270=LOADER!$I$128,LOADER!$H$128,IF(NEW!BJ270=LOADER!$I$129,LOADER!$H$129,IF(NEW!BJ270=LOADER!$I$130,LOADER!$H$130,IF(NEW!BJ270=LOADER!$I$131,LOADER!$H$131,"0")))))))))</f>
        <v>0</v>
      </c>
      <c r="H206" s="107"/>
      <c r="I206" s="108" t="s">
        <v>2237</v>
      </c>
    </row>
    <row r="207" spans="1:9" x14ac:dyDescent="0.25">
      <c r="A207" s="368" t="str">
        <f>IF(ISBLANK(NEW!G271),"",NEW!G271)</f>
        <v/>
      </c>
      <c r="B207" s="369"/>
      <c r="C207" s="106" t="str">
        <f>IF(ISBLANK(NEW!H271),"",NEW!H271)</f>
        <v/>
      </c>
      <c r="D207" s="106" t="str">
        <f>IF(ISBLANK(NEW!I271),"",NEW!I271)</f>
        <v/>
      </c>
      <c r="E207" s="106" t="str">
        <f>IF(ISBLANK(NEW!J271),"",NEW!J271)</f>
        <v/>
      </c>
      <c r="F207" s="107" t="str">
        <f>IF(NEW!BJ271=LOADER!$I$123,"YES","NO")</f>
        <v>NO</v>
      </c>
      <c r="G207" s="107" t="str">
        <f>IF(NEW!BJ271=LOADER!$I$123,LOADER!$H$123,IF(NEW!BJ271=LOADER!$I$124,LOADER!$H$124,IF(NEW!BJ271=LOADER!$I$125,LOADER!$H$125,IF(NEW!BJ271=LOADER!$I$126,LOADER!$H$126,IF(NEW!BJ271=LOADER!$I$127,LOADER!$H$127,IF(NEW!BJ271=LOADER!$I$128,LOADER!$H$128,IF(NEW!BJ271=LOADER!$I$129,LOADER!$H$129,IF(NEW!BJ271=LOADER!$I$130,LOADER!$H$130,IF(NEW!BJ271=LOADER!$I$131,LOADER!$H$131,"0")))))))))</f>
        <v>0</v>
      </c>
      <c r="H207" s="107"/>
      <c r="I207" s="108" t="s">
        <v>2237</v>
      </c>
    </row>
    <row r="208" spans="1:9" x14ac:dyDescent="0.25">
      <c r="A208" s="368" t="str">
        <f>IF(ISBLANK(NEW!G272),"",NEW!G272)</f>
        <v/>
      </c>
      <c r="B208" s="369"/>
      <c r="C208" s="106" t="str">
        <f>IF(ISBLANK(NEW!H272),"",NEW!H272)</f>
        <v/>
      </c>
      <c r="D208" s="106" t="str">
        <f>IF(ISBLANK(NEW!I272),"",NEW!I272)</f>
        <v/>
      </c>
      <c r="E208" s="106" t="str">
        <f>IF(ISBLANK(NEW!J272),"",NEW!J272)</f>
        <v/>
      </c>
      <c r="F208" s="107" t="str">
        <f>IF(NEW!BJ272=LOADER!$I$123,"YES","NO")</f>
        <v>NO</v>
      </c>
      <c r="G208" s="107" t="str">
        <f>IF(NEW!BJ272=LOADER!$I$123,LOADER!$H$123,IF(NEW!BJ272=LOADER!$I$124,LOADER!$H$124,IF(NEW!BJ272=LOADER!$I$125,LOADER!$H$125,IF(NEW!BJ272=LOADER!$I$126,LOADER!$H$126,IF(NEW!BJ272=LOADER!$I$127,LOADER!$H$127,IF(NEW!BJ272=LOADER!$I$128,LOADER!$H$128,IF(NEW!BJ272=LOADER!$I$129,LOADER!$H$129,IF(NEW!BJ272=LOADER!$I$130,LOADER!$H$130,IF(NEW!BJ272=LOADER!$I$131,LOADER!$H$131,"0")))))))))</f>
        <v>0</v>
      </c>
      <c r="H208" s="107"/>
      <c r="I208" s="108" t="s">
        <v>2237</v>
      </c>
    </row>
    <row r="209" spans="1:9" ht="15.75" thickBot="1" x14ac:dyDescent="0.3">
      <c r="A209" s="370" t="str">
        <f>IF(ISBLANK(NEW!G273),"",NEW!G273)</f>
        <v/>
      </c>
      <c r="B209" s="371"/>
      <c r="C209" s="109" t="str">
        <f>IF(ISBLANK(NEW!H273),"",NEW!H273)</f>
        <v/>
      </c>
      <c r="D209" s="109" t="str">
        <f>IF(ISBLANK(NEW!I273),"",NEW!I273)</f>
        <v xml:space="preserve"> </v>
      </c>
      <c r="E209" s="106" t="str">
        <f>IF(ISBLANK(NEW!J273),"",NEW!J273)</f>
        <v/>
      </c>
      <c r="F209" s="110" t="str">
        <f>IF(NEW!BJ273=LOADER!$I$123,"YES","NO")</f>
        <v>NO</v>
      </c>
      <c r="G209" s="107" t="str">
        <f>IF(NEW!BJ273=LOADER!$I$123,LOADER!$H$123,IF(NEW!BJ273=LOADER!$I$124,LOADER!$H$124,IF(NEW!BJ273=LOADER!$I$125,LOADER!$H$125,IF(NEW!BJ273=LOADER!$I$126,LOADER!$H$126,IF(NEW!BJ273=LOADER!$I$127,LOADER!$H$127,IF(NEW!BJ273=LOADER!$I$128,LOADER!$H$128,IF(NEW!BJ273=LOADER!$I$129,LOADER!$H$129,IF(NEW!BJ273=LOADER!$I$130,LOADER!$H$130,IF(NEW!BJ273=LOADER!$I$131,LOADER!$H$131,"0")))))))))</f>
        <v>0</v>
      </c>
      <c r="H209" s="110"/>
      <c r="I209" s="108" t="s">
        <v>2237</v>
      </c>
    </row>
  </sheetData>
  <sheetProtection algorithmName="SHA-512" hashValue="Z3HqqqhazWQqWwhHI83Umi7KbN2O8uVxUor4/fSEkFxMeIvnauM8VElZoo2wLmbWlUAPO7/Vj0piM6p/Pv5xug==" saltValue="R+35vvVyCJlyiT0KUgAsY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AD43F192708E74BAFBACEFBEBBEAFF0" ma:contentTypeVersion="14" ma:contentTypeDescription="Ein neues Dokument erstellen." ma:contentTypeScope="" ma:versionID="fb0529f9d760e433bac5d1f165c5ff86">
  <xsd:schema xmlns:xsd="http://www.w3.org/2001/XMLSchema" xmlns:xs="http://www.w3.org/2001/XMLSchema" xmlns:p="http://schemas.microsoft.com/office/2006/metadata/properties" xmlns:ns2="93eba6be-c3cf-48ee-adf8-3b66ca073966" xmlns:ns3="39e63a29-1de6-4770-b65b-9d6242846d1e" targetNamespace="http://schemas.microsoft.com/office/2006/metadata/properties" ma:root="true" ma:fieldsID="72d1492df34583b3451a116d0995697f" ns2:_="" ns3:_="">
    <xsd:import namespace="93eba6be-c3cf-48ee-adf8-3b66ca073966"/>
    <xsd:import namespace="39e63a29-1de6-4770-b65b-9d6242846d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ba6be-c3cf-48ee-adf8-3b66ca073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e63a29-1de6-4770-b65b-9d6242846d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c78be7-0210-4976-bac2-3b6d6e17a8dd}" ma:internalName="TaxCatchAll" ma:showField="CatchAllData" ma:web="39e63a29-1de6-4770-b65b-9d6242846d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eba6be-c3cf-48ee-adf8-3b66ca073966">
      <Terms xmlns="http://schemas.microsoft.com/office/infopath/2007/PartnerControls"/>
    </lcf76f155ced4ddcb4097134ff3c332f>
    <TaxCatchAll xmlns="39e63a29-1de6-4770-b65b-9d6242846d1e" xsi:nil="true"/>
  </documentManagement>
</p:properties>
</file>

<file path=customXml/itemProps1.xml><?xml version="1.0" encoding="utf-8"?>
<ds:datastoreItem xmlns:ds="http://schemas.openxmlformats.org/officeDocument/2006/customXml" ds:itemID="{951B5369-685C-4E4A-A16A-DAD2D4EF4A2C}">
  <ds:schemaRefs>
    <ds:schemaRef ds:uri="http://schemas.microsoft.com/sharepoint/v3/contenttype/forms"/>
  </ds:schemaRefs>
</ds:datastoreItem>
</file>

<file path=customXml/itemProps2.xml><?xml version="1.0" encoding="utf-8"?>
<ds:datastoreItem xmlns:ds="http://schemas.openxmlformats.org/officeDocument/2006/customXml" ds:itemID="{4BD1E43D-BB5D-453C-8424-1B8FA71B2F79}"/>
</file>

<file path=customXml/itemProps3.xml><?xml version="1.0" encoding="utf-8"?>
<ds:datastoreItem xmlns:ds="http://schemas.openxmlformats.org/officeDocument/2006/customXml" ds:itemID="{1BF1933B-5CD9-4BEF-82DF-74E2C83C2597}">
  <ds:schemaRefs>
    <ds:schemaRef ds:uri="http://schemas.microsoft.com/office/2006/metadata/properties"/>
    <ds:schemaRef ds:uri="http://schemas.microsoft.com/office/infopath/2007/PartnerControls"/>
    <ds:schemaRef ds:uri="93eba6be-c3cf-48ee-adf8-3b66ca073966"/>
    <ds:schemaRef ds:uri="39e63a29-1de6-4770-b65b-9d6242846d1e"/>
  </ds:schemaRefs>
</ds:datastoreItem>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Lettner, Sabine</cp:lastModifiedBy>
  <cp:lastPrinted>2019-11-04T12:55:55Z</cp:lastPrinted>
  <dcterms:created xsi:type="dcterms:W3CDTF">2019-10-16T21:34:55Z</dcterms:created>
  <dcterms:modified xsi:type="dcterms:W3CDTF">2026-05-29T08:04:11Z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0x010100EAD43F192708E74BAFBACEFBEBBEAFF0</vt:lpwstr>
  </property>
  <property fmtid="{D5CDD505-2E9C-101B-9397-08002B2CF9AE}" pid="10" name="MediaServiceImageTags">
    <vt:lpwstr/>
  </property>
</Properties>
</file>